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yson/Downloads/"/>
    </mc:Choice>
  </mc:AlternateContent>
  <xr:revisionPtr revIDLastSave="0" documentId="13_ncr:1_{AFEF8AC2-B6CA-694D-BD3B-8D9C90419D30}" xr6:coauthVersionLast="47" xr6:coauthVersionMax="47" xr10:uidLastSave="{00000000-0000-0000-0000-000000000000}"/>
  <bookViews>
    <workbookView xWindow="0" yWindow="500" windowWidth="30680" windowHeight="19300" tabRatio="770" xr2:uid="{00000000-000D-0000-FFFF-FFFF00000000}"/>
  </bookViews>
  <sheets>
    <sheet name="標準見積書（入力例）" sheetId="10" r:id="rId1"/>
  </sheets>
  <definedNames>
    <definedName name="_xlnm.Print_Area" localSheetId="0">'標準見積書（入力例）'!$G$14:$AE$43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8" i="10" l="1"/>
  <c r="M39" i="10"/>
  <c r="AB30" i="10"/>
  <c r="M17" i="10"/>
  <c r="M18" i="10"/>
  <c r="M19" i="10"/>
  <c r="M20" i="10"/>
  <c r="M21" i="10"/>
  <c r="M22" i="10"/>
  <c r="M23" i="10"/>
  <c r="M24" i="10"/>
  <c r="M25" i="10"/>
  <c r="M26" i="10"/>
  <c r="M28" i="10"/>
  <c r="P33" i="10"/>
  <c r="N28" i="10"/>
  <c r="M29" i="10"/>
  <c r="N29" i="10"/>
  <c r="M30" i="10"/>
  <c r="N30" i="10"/>
  <c r="N31" i="10"/>
  <c r="M32" i="10"/>
  <c r="M33" i="10"/>
  <c r="M34" i="10"/>
  <c r="M35" i="10"/>
  <c r="N32" i="10"/>
  <c r="N33" i="10"/>
  <c r="N35" i="10"/>
  <c r="M36" i="10"/>
  <c r="K37" i="10"/>
  <c r="M42" i="10"/>
  <c r="AB31" i="10"/>
  <c r="Y23" i="10"/>
  <c r="S23" i="10"/>
  <c r="R16" i="10"/>
  <c r="AC15" i="10"/>
  <c r="AB28" i="10"/>
  <c r="AB33" i="10"/>
  <c r="AB34" i="10"/>
  <c r="AB35" i="10"/>
  <c r="S25" i="10"/>
</calcChain>
</file>

<file path=xl/sharedStrings.xml><?xml version="1.0" encoding="utf-8"?>
<sst xmlns="http://schemas.openxmlformats.org/spreadsheetml/2006/main" count="147" uniqueCount="96">
  <si>
    <t>単位</t>
    <rPh sb="0" eb="2">
      <t>タンイ</t>
    </rPh>
    <phoneticPr fontId="2"/>
  </si>
  <si>
    <t>円</t>
    <rPh sb="0" eb="1">
      <t>エン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</si>
  <si>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</si>
  <si>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工事場所</t>
    <rPh sb="0" eb="2">
      <t>コウジ</t>
    </rPh>
    <rPh sb="2" eb="4">
      <t>バショ</t>
    </rPh>
    <phoneticPr fontId="2"/>
  </si>
  <si>
    <t>御中</t>
    <rPh sb="0" eb="2">
      <t>オンチュウ</t>
    </rPh>
    <phoneticPr fontId="2"/>
  </si>
  <si>
    <t>見積条件</t>
    <rPh sb="0" eb="2">
      <t>ミツモリ</t>
    </rPh>
    <rPh sb="2" eb="4">
      <t>ジョウケン</t>
    </rPh>
    <phoneticPr fontId="2"/>
  </si>
  <si>
    <t>工　種 ・ 品　名</t>
    <rPh sb="0" eb="1">
      <t>コウ</t>
    </rPh>
    <rPh sb="2" eb="3">
      <t>シュ</t>
    </rPh>
    <rPh sb="6" eb="7">
      <t>シナ</t>
    </rPh>
    <rPh sb="8" eb="9">
      <t>メイ</t>
    </rPh>
    <phoneticPr fontId="2"/>
  </si>
  <si>
    <t>規　　　　格</t>
    <rPh sb="0" eb="1">
      <t>タダシ</t>
    </rPh>
    <rPh sb="5" eb="6">
      <t>カク</t>
    </rPh>
    <phoneticPr fontId="2"/>
  </si>
  <si>
    <t>形状・寸法</t>
    <rPh sb="0" eb="2">
      <t>ケイジョウ</t>
    </rPh>
    <rPh sb="3" eb="5">
      <t>スンポウ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</si>
  <si>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</si>
  <si>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</si>
  <si>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　　額</t>
    <rPh sb="0" eb="1">
      <t>キン</t>
    </rPh>
    <rPh sb="4" eb="5">
      <t>ガク</t>
    </rPh>
    <phoneticPr fontId="2"/>
  </si>
  <si>
    <t>労務費</t>
    <rPh sb="0" eb="3">
      <t>ロウムヒ</t>
    </rPh>
    <phoneticPr fontId="2"/>
  </si>
  <si>
    <t>延人数</t>
    <rPh sb="0" eb="1">
      <t>ノベ</t>
    </rPh>
    <rPh sb="1" eb="3">
      <t>ニンズウ</t>
    </rPh>
    <phoneticPr fontId="2"/>
  </si>
  <si>
    <t>合　　　　　計</t>
    <rPh sb="0" eb="1">
      <t>ゴウ</t>
    </rPh>
    <rPh sb="6" eb="7">
      <t>ケイ</t>
    </rPh>
    <phoneticPr fontId="2"/>
  </si>
  <si>
    <t>工　事　内　訳　書　</t>
    <rPh sb="0" eb="1">
      <t>コウ</t>
    </rPh>
    <rPh sb="2" eb="3">
      <t>ジ</t>
    </rPh>
    <rPh sb="4" eb="5">
      <t>ナイ</t>
    </rPh>
    <rPh sb="6" eb="7">
      <t>ヤク</t>
    </rPh>
    <rPh sb="8" eb="9">
      <t>ショ</t>
    </rPh>
    <phoneticPr fontId="2"/>
  </si>
  <si>
    <t>下記の通りお見積り致しますのでご下命</t>
    <rPh sb="0" eb="2">
      <t>カキ</t>
    </rPh>
    <rPh sb="3" eb="4">
      <t>トオ</t>
    </rPh>
    <rPh sb="6" eb="8">
      <t>ミツモリ</t>
    </rPh>
    <rPh sb="9" eb="10">
      <t>イタ</t>
    </rPh>
    <rPh sb="16" eb="18">
      <t>カメイ</t>
    </rPh>
    <phoneticPr fontId="2"/>
  </si>
  <si>
    <t>下さいます様御願い申し上げます</t>
    <rPh sb="0" eb="1">
      <t>クダ</t>
    </rPh>
    <rPh sb="5" eb="6">
      <t>ヨウ</t>
    </rPh>
    <rPh sb="6" eb="8">
      <t>オネガ</t>
    </rPh>
    <rPh sb="9" eb="10">
      <t>モウ</t>
    </rPh>
    <rPh sb="11" eb="12">
      <t>ア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</si>
  <si>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</si>
  <si>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見積有効期限</t>
    <rPh sb="0" eb="2">
      <t>ミツモリ</t>
    </rPh>
    <rPh sb="2" eb="4">
      <t>ユウコウ</t>
    </rPh>
    <rPh sb="4" eb="6">
      <t>キゲン</t>
    </rPh>
    <phoneticPr fontId="2"/>
  </si>
  <si>
    <t>工種・品名</t>
    <rPh sb="0" eb="2">
      <t>コウシュ</t>
    </rPh>
    <rPh sb="3" eb="5">
      <t>ヒンメイ</t>
    </rPh>
    <phoneticPr fontId="2"/>
  </si>
  <si>
    <t>規　　格</t>
    <rPh sb="0" eb="1">
      <t>タダシ</t>
    </rPh>
    <rPh sb="3" eb="4">
      <t>カク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</si>
  <si>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</si>
  <si>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</si>
  <si>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備　　考</t>
    <rPh sb="0" eb="1">
      <t>ソナエ</t>
    </rPh>
    <rPh sb="3" eb="4">
      <t>コウ</t>
    </rPh>
    <phoneticPr fontId="2"/>
  </si>
  <si>
    <t>別紙内訳の通り</t>
    <rPh sb="0" eb="2">
      <t>ベッシ</t>
    </rPh>
    <rPh sb="2" eb="4">
      <t>ウチワケ</t>
    </rPh>
    <rPh sb="5" eb="6">
      <t>トオ</t>
    </rPh>
    <phoneticPr fontId="2"/>
  </si>
  <si>
    <t>工事費　計</t>
    <rPh sb="0" eb="2">
      <t>コウジ</t>
    </rPh>
    <rPh sb="2" eb="3">
      <t>ヒ</t>
    </rPh>
    <rPh sb="4" eb="5">
      <t>ケイ</t>
    </rPh>
    <phoneticPr fontId="2"/>
  </si>
  <si>
    <t>　（ 備考 ）</t>
    <rPh sb="3" eb="5">
      <t>ビコウ</t>
    </rPh>
    <phoneticPr fontId="2"/>
  </si>
  <si>
    <t>合　　　　計</t>
    <rPh sb="0" eb="1">
      <t>ゴウ</t>
    </rPh>
    <rPh sb="5" eb="6">
      <t>ケイ</t>
    </rPh>
    <phoneticPr fontId="2"/>
  </si>
  <si>
    <t>消　費　税</t>
    <rPh sb="0" eb="1">
      <t>ケ</t>
    </rPh>
    <rPh sb="2" eb="3">
      <t>ヒ</t>
    </rPh>
    <rPh sb="4" eb="5">
      <t>ゼイ</t>
    </rPh>
    <phoneticPr fontId="2"/>
  </si>
  <si>
    <t>総　合　計</t>
    <rPh sb="0" eb="1">
      <t>ソウ</t>
    </rPh>
    <rPh sb="2" eb="3">
      <t>ゴウ</t>
    </rPh>
    <rPh sb="4" eb="5">
      <t>ケイ</t>
    </rPh>
    <phoneticPr fontId="2"/>
  </si>
  <si>
    <t>御　見　積　書　</t>
    <rPh sb="0" eb="1">
      <t>オン</t>
    </rPh>
    <rPh sb="2" eb="3">
      <t>ケン</t>
    </rPh>
    <rPh sb="4" eb="5">
      <t>セキ</t>
    </rPh>
    <rPh sb="6" eb="7">
      <t>ショ</t>
    </rPh>
    <phoneticPr fontId="2"/>
  </si>
  <si>
    <t>日付</t>
    <rPh sb="0" eb="1">
      <t>ヒ</t>
    </rPh>
    <rPh sb="1" eb="2">
      <t>ツ</t>
    </rPh>
    <phoneticPr fontId="2"/>
  </si>
  <si>
    <t>業者名</t>
    <rPh sb="0" eb="2">
      <t>ギョウシャ</t>
    </rPh>
    <rPh sb="2" eb="3">
      <t>メイ</t>
    </rPh>
    <phoneticPr fontId="2"/>
  </si>
  <si>
    <t>工事名</t>
    <rPh sb="0" eb="2">
      <t>コウジ</t>
    </rPh>
    <rPh sb="2" eb="3">
      <t>メイ</t>
    </rPh>
    <phoneticPr fontId="2"/>
  </si>
  <si>
    <t>見積場所</t>
    <rPh sb="0" eb="2">
      <t>ミツモリ</t>
    </rPh>
    <rPh sb="2" eb="4">
      <t>バショ</t>
    </rPh>
    <phoneticPr fontId="2"/>
  </si>
  <si>
    <t>工期</t>
    <rPh sb="0" eb="2">
      <t>コウキ</t>
    </rPh>
    <phoneticPr fontId="2"/>
  </si>
  <si>
    <t>基本入力</t>
    <rPh sb="0" eb="2">
      <t>キホン</t>
    </rPh>
    <rPh sb="2" eb="4">
      <t>ニュウリョク</t>
    </rPh>
    <phoneticPr fontId="2"/>
  </si>
  <si>
    <t>工事種類</t>
    <rPh sb="0" eb="2">
      <t>コウジ</t>
    </rPh>
    <rPh sb="2" eb="4">
      <t>シュルイ</t>
    </rPh>
    <phoneticPr fontId="2"/>
  </si>
  <si>
    <t>一式</t>
    <rPh sb="0" eb="2">
      <t>イッシキ</t>
    </rPh>
    <phoneticPr fontId="2"/>
  </si>
  <si>
    <t>健康保険料率</t>
  </si>
  <si>
    <t>厚生年金</t>
  </si>
  <si>
    <t>雇用保険</t>
  </si>
  <si>
    <t>介護保険</t>
  </si>
  <si>
    <t>計</t>
  </si>
  <si>
    <t>法定福利料率（事業主負担分）</t>
    <rPh sb="0" eb="2">
      <t>ホウテイ</t>
    </rPh>
    <rPh sb="2" eb="4">
      <t>フクリ</t>
    </rPh>
    <rPh sb="4" eb="6">
      <t>リョウリツ</t>
    </rPh>
    <rPh sb="7" eb="10">
      <t>ジギョウヌシ</t>
    </rPh>
    <rPh sb="10" eb="13">
      <t>フタンブン</t>
    </rPh>
    <phoneticPr fontId="2"/>
  </si>
  <si>
    <t>　　　　　　　　　　　　　C　割増賃金　　　　　　　　　　　　　　　　　　　    　  計</t>
    <rPh sb="15" eb="17">
      <t>ワリマシ</t>
    </rPh>
    <rPh sb="17" eb="19">
      <t>チンギン</t>
    </rPh>
    <rPh sb="45" eb="46">
      <t>ケイ</t>
    </rPh>
    <phoneticPr fontId="2"/>
  </si>
  <si>
    <t xml:space="preserve">            工事費   (A + D)                                       計　</t>
    <rPh sb="12" eb="15">
      <t>コウジヒ</t>
    </rPh>
    <rPh sb="64" eb="65">
      <t>ケイ</t>
    </rPh>
    <phoneticPr fontId="2"/>
  </si>
  <si>
    <t>　</t>
    <phoneticPr fontId="2"/>
  </si>
  <si>
    <t xml:space="preserve"> </t>
    <phoneticPr fontId="2"/>
  </si>
  <si>
    <t>○×道路(株)</t>
    <rPh sb="2" eb="4">
      <t>ドウロ</t>
    </rPh>
    <rPh sb="4" eb="7">
      <t>カブ</t>
    </rPh>
    <phoneticPr fontId="2"/>
  </si>
  <si>
    <t>○×工事長様</t>
    <rPh sb="2" eb="4">
      <t>コウジ</t>
    </rPh>
    <rPh sb="4" eb="5">
      <t>チョウ</t>
    </rPh>
    <rPh sb="5" eb="6">
      <t>サマ</t>
    </rPh>
    <phoneticPr fontId="2"/>
  </si>
  <si>
    <t>特殊作業員</t>
    <rPh sb="0" eb="2">
      <t>トクシュ</t>
    </rPh>
    <rPh sb="2" eb="5">
      <t>サギョウイン</t>
    </rPh>
    <phoneticPr fontId="2"/>
  </si>
  <si>
    <t>A　　基本料金 　　　計</t>
    <rPh sb="3" eb="5">
      <t>キホン</t>
    </rPh>
    <rPh sb="5" eb="7">
      <t>リョウキン</t>
    </rPh>
    <rPh sb="11" eb="12">
      <t>ケイ</t>
    </rPh>
    <phoneticPr fontId="2"/>
  </si>
  <si>
    <t>夜間割増</t>
    <rPh sb="0" eb="2">
      <t>ヤカン</t>
    </rPh>
    <rPh sb="2" eb="4">
      <t>ワリマシ</t>
    </rPh>
    <phoneticPr fontId="2"/>
  </si>
  <si>
    <t>休日割増</t>
    <rPh sb="0" eb="2">
      <t>キュウジツ</t>
    </rPh>
    <rPh sb="2" eb="3">
      <t>ワリ</t>
    </rPh>
    <rPh sb="3" eb="4">
      <t>マシ</t>
    </rPh>
    <phoneticPr fontId="2"/>
  </si>
  <si>
    <t>　　　　　　　　　　　　　B 法定福利費 　　　　　　　　　　　　　　　　　　　  　計</t>
    <rPh sb="15" eb="17">
      <t>ホウテイ</t>
    </rPh>
    <rPh sb="17" eb="19">
      <t>フクリ</t>
    </rPh>
    <rPh sb="19" eb="20">
      <t>ヒ</t>
    </rPh>
    <rPh sb="43" eb="44">
      <t>ケイ</t>
    </rPh>
    <phoneticPr fontId="2"/>
  </si>
  <si>
    <t>法定福利費　・　割増し賃金</t>
    <rPh sb="0" eb="2">
      <t>ホウテイ</t>
    </rPh>
    <rPh sb="2" eb="4">
      <t>フクリ</t>
    </rPh>
    <rPh sb="4" eb="5">
      <t>ヒ</t>
    </rPh>
    <rPh sb="8" eb="10">
      <t>ワリマ</t>
    </rPh>
    <rPh sb="11" eb="13">
      <t>チンギン</t>
    </rPh>
    <phoneticPr fontId="2"/>
  </si>
  <si>
    <t>　　　　　　　　　　　　　D　（法定福利費・割増賃金 ）　（B + C)　　　　　　　計</t>
    <rPh sb="16" eb="18">
      <t>ホウテイ</t>
    </rPh>
    <rPh sb="18" eb="20">
      <t>フクリ</t>
    </rPh>
    <rPh sb="20" eb="21">
      <t>ヒ</t>
    </rPh>
    <rPh sb="22" eb="24">
      <t>ワリマシ</t>
    </rPh>
    <rPh sb="24" eb="26">
      <t>チンギン</t>
    </rPh>
    <rPh sb="43" eb="44">
      <t>ケイ</t>
    </rPh>
    <phoneticPr fontId="2"/>
  </si>
  <si>
    <t>作成手順</t>
    <rPh sb="0" eb="2">
      <t>サクセイ</t>
    </rPh>
    <rPh sb="2" eb="4">
      <t>テジュン</t>
    </rPh>
    <phoneticPr fontId="2"/>
  </si>
  <si>
    <t>諸経費・一般管理費等</t>
    <rPh sb="0" eb="1">
      <t>ショ</t>
    </rPh>
    <rPh sb="1" eb="3">
      <t>ケイヒ</t>
    </rPh>
    <rPh sb="4" eb="6">
      <t>イッパン</t>
    </rPh>
    <rPh sb="6" eb="9">
      <t>カンリヒ</t>
    </rPh>
    <rPh sb="9" eb="10">
      <t>トウ</t>
    </rPh>
    <phoneticPr fontId="2"/>
  </si>
  <si>
    <r>
      <t>・　法定福利費の計上は【</t>
    </r>
    <r>
      <rPr>
        <b/>
        <sz val="14"/>
        <rFont val="ＭＳ Ｐ明朝"/>
        <family val="1"/>
        <charset val="128"/>
      </rPr>
      <t>施工に携わった人数</t>
    </r>
    <r>
      <rPr>
        <sz val="14"/>
        <rFont val="ＭＳ Ｐ明朝"/>
        <family val="1"/>
        <charset val="128"/>
      </rPr>
      <t>】×【</t>
    </r>
    <r>
      <rPr>
        <b/>
        <sz val="14"/>
        <rFont val="ＭＳ Ｐ明朝"/>
        <family val="1"/>
        <charset val="128"/>
      </rPr>
      <t>各地域の保険料率</t>
    </r>
    <r>
      <rPr>
        <sz val="14"/>
        <rFont val="ＭＳ Ｐ明朝"/>
        <family val="1"/>
        <charset val="128"/>
      </rPr>
      <t>】で計上してください。</t>
    </r>
    <rPh sb="2" eb="4">
      <t>ホウテイ</t>
    </rPh>
    <rPh sb="4" eb="6">
      <t>フクリ</t>
    </rPh>
    <rPh sb="6" eb="7">
      <t>ヒ</t>
    </rPh>
    <rPh sb="8" eb="10">
      <t>ケイジョウ</t>
    </rPh>
    <rPh sb="12" eb="14">
      <t>セコウ</t>
    </rPh>
    <rPh sb="15" eb="16">
      <t>タズサ</t>
    </rPh>
    <rPh sb="19" eb="21">
      <t>ニンズウ</t>
    </rPh>
    <rPh sb="24" eb="27">
      <t>カクチイキ</t>
    </rPh>
    <rPh sb="28" eb="30">
      <t>ホケン</t>
    </rPh>
    <rPh sb="31" eb="32">
      <t>リツ</t>
    </rPh>
    <rPh sb="34" eb="36">
      <t>ケイジョウ</t>
    </rPh>
    <phoneticPr fontId="2"/>
  </si>
  <si>
    <r>
      <t>　　法定福利費計上の活動はあくまでも事業主負担分なので上記の【</t>
    </r>
    <r>
      <rPr>
        <b/>
        <sz val="14"/>
        <rFont val="ＭＳ Ｐ明朝"/>
        <family val="1"/>
        <charset val="128"/>
      </rPr>
      <t>各地域の保険料率</t>
    </r>
    <r>
      <rPr>
        <sz val="14"/>
        <rFont val="ＭＳ Ｐ明朝"/>
        <family val="1"/>
        <charset val="128"/>
      </rPr>
      <t>】とは各地の保険料率の</t>
    </r>
    <r>
      <rPr>
        <b/>
        <sz val="14"/>
        <rFont val="ＭＳ Ｐ明朝"/>
        <family val="1"/>
        <charset val="128"/>
      </rPr>
      <t>2分の１</t>
    </r>
    <r>
      <rPr>
        <sz val="14"/>
        <rFont val="ＭＳ Ｐ明朝"/>
        <family val="1"/>
        <charset val="128"/>
      </rPr>
      <t>したものです（50％）</t>
    </r>
    <rPh sb="2" eb="4">
      <t>ホウテイ</t>
    </rPh>
    <rPh sb="4" eb="6">
      <t>フクリ</t>
    </rPh>
    <rPh sb="6" eb="7">
      <t>ヒ</t>
    </rPh>
    <rPh sb="7" eb="9">
      <t>ケイジョウ</t>
    </rPh>
    <rPh sb="10" eb="12">
      <t>カツドウ</t>
    </rPh>
    <rPh sb="18" eb="21">
      <t>ジギョウヌシ</t>
    </rPh>
    <rPh sb="21" eb="23">
      <t>フタン</t>
    </rPh>
    <rPh sb="23" eb="24">
      <t>ブン</t>
    </rPh>
    <rPh sb="27" eb="29">
      <t>ジョウキ</t>
    </rPh>
    <rPh sb="38" eb="39">
      <t>リツ</t>
    </rPh>
    <rPh sb="42" eb="44">
      <t>カクチ</t>
    </rPh>
    <rPh sb="45" eb="48">
      <t>ホケンリョウ</t>
    </rPh>
    <rPh sb="48" eb="49">
      <t>リツ</t>
    </rPh>
    <rPh sb="51" eb="52">
      <t>ブン</t>
    </rPh>
    <phoneticPr fontId="2"/>
  </si>
  <si>
    <r>
      <t>　　：各地の保険料率（100％）＝個人負担分（50％）　+　</t>
    </r>
    <r>
      <rPr>
        <b/>
        <sz val="14"/>
        <rFont val="ＭＳ Ｐ明朝"/>
        <family val="1"/>
        <charset val="128"/>
      </rPr>
      <t>事業主負担分</t>
    </r>
    <r>
      <rPr>
        <sz val="14"/>
        <rFont val="ＭＳ Ｐ明朝"/>
        <family val="1"/>
        <charset val="128"/>
      </rPr>
      <t>（50％）</t>
    </r>
    <rPh sb="3" eb="5">
      <t>カクチ</t>
    </rPh>
    <rPh sb="6" eb="9">
      <t>ホケンリョウ</t>
    </rPh>
    <rPh sb="9" eb="10">
      <t>リツ</t>
    </rPh>
    <rPh sb="17" eb="19">
      <t>コジン</t>
    </rPh>
    <rPh sb="19" eb="22">
      <t>フタンブン</t>
    </rPh>
    <rPh sb="30" eb="33">
      <t>ジギョウヌシ</t>
    </rPh>
    <rPh sb="33" eb="35">
      <t>フタン</t>
    </rPh>
    <rPh sb="35" eb="36">
      <t>ブン</t>
    </rPh>
    <phoneticPr fontId="2"/>
  </si>
  <si>
    <t>・諸経費（一般管理費等）</t>
    <rPh sb="1" eb="4">
      <t>ショケイヒ</t>
    </rPh>
    <rPh sb="5" eb="11">
      <t>イッパンカンリヒトウ</t>
    </rPh>
    <phoneticPr fontId="2"/>
  </si>
  <si>
    <t>　</t>
    <phoneticPr fontId="2"/>
  </si>
  <si>
    <t>％</t>
    <phoneticPr fontId="2"/>
  </si>
  <si>
    <t>　　</t>
    <phoneticPr fontId="2"/>
  </si>
  <si>
    <t>　</t>
    <phoneticPr fontId="2"/>
  </si>
  <si>
    <t>　</t>
    <phoneticPr fontId="2"/>
  </si>
  <si>
    <t>　</t>
    <phoneticPr fontId="2"/>
  </si>
  <si>
    <t>社判位置</t>
    <rPh sb="0" eb="2">
      <t>シャバン</t>
    </rPh>
    <rPh sb="2" eb="4">
      <t>イチ</t>
    </rPh>
    <phoneticPr fontId="2"/>
  </si>
  <si>
    <t>・これは切断穿孔工事の標準見積書例です。</t>
    <rPh sb="4" eb="8">
      <t>セツダンセンコウ</t>
    </rPh>
    <rPh sb="8" eb="10">
      <t>コウジ</t>
    </rPh>
    <rPh sb="11" eb="13">
      <t>ヒョウジュン</t>
    </rPh>
    <rPh sb="13" eb="16">
      <t>ミツモリショ</t>
    </rPh>
    <rPh sb="16" eb="17">
      <t>レイ</t>
    </rPh>
    <phoneticPr fontId="2"/>
  </si>
  <si>
    <t>　本工事に掛かった経費（安全書類作成・管理・交通費・他）や健全な会社経営を行なう為に必要な経費を計上する。</t>
    <rPh sb="1" eb="2">
      <t>ホン</t>
    </rPh>
    <rPh sb="2" eb="4">
      <t>コウジ</t>
    </rPh>
    <rPh sb="5" eb="6">
      <t>カ</t>
    </rPh>
    <rPh sb="9" eb="11">
      <t>ケイヒ</t>
    </rPh>
    <rPh sb="12" eb="14">
      <t>アンゼン</t>
    </rPh>
    <rPh sb="14" eb="16">
      <t>ショルイ</t>
    </rPh>
    <rPh sb="16" eb="18">
      <t>サクセイ</t>
    </rPh>
    <rPh sb="19" eb="21">
      <t>カンリ</t>
    </rPh>
    <rPh sb="22" eb="25">
      <t>コウツウヒ</t>
    </rPh>
    <rPh sb="26" eb="27">
      <t>ホカ</t>
    </rPh>
    <rPh sb="29" eb="31">
      <t>ケンゼン</t>
    </rPh>
    <rPh sb="32" eb="34">
      <t>カイシャ</t>
    </rPh>
    <rPh sb="34" eb="36">
      <t>ケイエイ</t>
    </rPh>
    <rPh sb="37" eb="38">
      <t>オコ</t>
    </rPh>
    <rPh sb="40" eb="41">
      <t>タメ</t>
    </rPh>
    <rPh sb="42" eb="44">
      <t>ヒツヨウ</t>
    </rPh>
    <rPh sb="45" eb="47">
      <t>ケイヒ</t>
    </rPh>
    <rPh sb="48" eb="50">
      <t>ケイジョウ</t>
    </rPh>
    <phoneticPr fontId="2"/>
  </si>
  <si>
    <t>Ｔ＝5ｃｍ以下</t>
    <rPh sb="5" eb="7">
      <t>イカ</t>
    </rPh>
    <phoneticPr fontId="2"/>
  </si>
  <si>
    <t>ｍ</t>
    <phoneticPr fontId="2"/>
  </si>
  <si>
    <t>備考</t>
    <rPh sb="0" eb="2">
      <t>ビコウ</t>
    </rPh>
    <phoneticPr fontId="2"/>
  </si>
  <si>
    <t>特殊作業員1名施工</t>
    <rPh sb="0" eb="2">
      <t>トクシュ</t>
    </rPh>
    <rPh sb="2" eb="5">
      <t>サギョウイン</t>
    </rPh>
    <rPh sb="6" eb="7">
      <t>メイ</t>
    </rPh>
    <rPh sb="7" eb="9">
      <t>セコウ</t>
    </rPh>
    <phoneticPr fontId="2"/>
  </si>
  <si>
    <t>アスファルト舗装切断工事</t>
    <rPh sb="6" eb="8">
      <t>ホソウ</t>
    </rPh>
    <rPh sb="8" eb="10">
      <t>セツダン</t>
    </rPh>
    <rPh sb="10" eb="12">
      <t>コウジ</t>
    </rPh>
    <phoneticPr fontId="2"/>
  </si>
  <si>
    <t>群馬県地内</t>
    <rPh sb="0" eb="3">
      <t>グンマケン</t>
    </rPh>
    <rPh sb="3" eb="5">
      <t>チナイ</t>
    </rPh>
    <phoneticPr fontId="2"/>
  </si>
  <si>
    <t>　（安全書類作成費・管理費・交通費・健全経営必要経費）</t>
    <rPh sb="2" eb="4">
      <t>アンゼン</t>
    </rPh>
    <rPh sb="4" eb="6">
      <t>ショルイ</t>
    </rPh>
    <rPh sb="6" eb="8">
      <t>サクセイ</t>
    </rPh>
    <rPh sb="8" eb="9">
      <t>ヒ</t>
    </rPh>
    <rPh sb="10" eb="12">
      <t>カンリ</t>
    </rPh>
    <rPh sb="12" eb="13">
      <t>ヒ</t>
    </rPh>
    <rPh sb="14" eb="17">
      <t>コウツウヒ</t>
    </rPh>
    <rPh sb="18" eb="20">
      <t>ケンゼン</t>
    </rPh>
    <rPh sb="20" eb="22">
      <t>ケイエイ</t>
    </rPh>
    <rPh sb="22" eb="24">
      <t>ヒツヨウ</t>
    </rPh>
    <rPh sb="24" eb="26">
      <t>ケイヒ</t>
    </rPh>
    <phoneticPr fontId="2"/>
  </si>
  <si>
    <t>アスファルト舗装切断工事</t>
    <rPh sb="6" eb="8">
      <t>ホソウ</t>
    </rPh>
    <rPh sb="8" eb="10">
      <t>セツダン</t>
    </rPh>
    <rPh sb="10" eb="12">
      <t>コウジ</t>
    </rPh>
    <phoneticPr fontId="2"/>
  </si>
  <si>
    <t>群馬県</t>
    <rPh sb="0" eb="3">
      <t>グンマケン</t>
    </rPh>
    <phoneticPr fontId="2"/>
  </si>
  <si>
    <r>
      <t>　休日割増賃金・・・昼間賃金の1.35以上の休日割増率を計上する　群馬県特殊作業員（休日）33615円＝　24900円　+</t>
    </r>
    <r>
      <rPr>
        <b/>
        <sz val="14"/>
        <rFont val="ＭＳ Ｐ明朝"/>
        <family val="1"/>
        <charset val="128"/>
      </rPr>
      <t>　8715円（日・祝割増）</t>
    </r>
    <rPh sb="1" eb="3">
      <t>キュウジツ</t>
    </rPh>
    <rPh sb="3" eb="5">
      <t>ワリマシ</t>
    </rPh>
    <rPh sb="5" eb="7">
      <t>チンギン</t>
    </rPh>
    <rPh sb="10" eb="12">
      <t>ヒルマ</t>
    </rPh>
    <rPh sb="12" eb="14">
      <t>チンギン</t>
    </rPh>
    <rPh sb="19" eb="21">
      <t>イジョウ</t>
    </rPh>
    <rPh sb="22" eb="24">
      <t>キュウジツ</t>
    </rPh>
    <rPh sb="24" eb="26">
      <t>ワリマ</t>
    </rPh>
    <rPh sb="26" eb="27">
      <t>リツ</t>
    </rPh>
    <rPh sb="28" eb="30">
      <t>ケイジョウ</t>
    </rPh>
    <rPh sb="33" eb="36">
      <t>グンマケン</t>
    </rPh>
    <rPh sb="42" eb="44">
      <t>キュウジツ</t>
    </rPh>
    <rPh sb="68" eb="69">
      <t>ニチ</t>
    </rPh>
    <rPh sb="70" eb="71">
      <t>シュク</t>
    </rPh>
    <rPh sb="71" eb="73">
      <t>ワリマシ</t>
    </rPh>
    <phoneticPr fontId="2"/>
  </si>
  <si>
    <r>
      <t>　夜間割増賃金・・・昼間賃金の1.25以上の夜間割増率を計上する　　群馬県特殊作業員（夜間）31125円＝　24900円　+　</t>
    </r>
    <r>
      <rPr>
        <b/>
        <sz val="14"/>
        <rFont val="ＭＳ Ｐ明朝"/>
        <family val="1"/>
        <charset val="128"/>
      </rPr>
      <t>6225円（夜間割増）</t>
    </r>
    <rPh sb="1" eb="3">
      <t>ヤカン</t>
    </rPh>
    <rPh sb="3" eb="5">
      <t>ワリマシ</t>
    </rPh>
    <rPh sb="5" eb="7">
      <t>チンギン</t>
    </rPh>
    <rPh sb="10" eb="12">
      <t>ヒルマ</t>
    </rPh>
    <rPh sb="12" eb="14">
      <t>チンギン</t>
    </rPh>
    <rPh sb="19" eb="21">
      <t>イジョウ</t>
    </rPh>
    <rPh sb="22" eb="24">
      <t>ヤカン</t>
    </rPh>
    <rPh sb="24" eb="26">
      <t>ワリマシ</t>
    </rPh>
    <rPh sb="26" eb="27">
      <t>リツ</t>
    </rPh>
    <rPh sb="28" eb="30">
      <t>ケイジョウ</t>
    </rPh>
    <rPh sb="34" eb="37">
      <t>グンマケン</t>
    </rPh>
    <rPh sb="37" eb="39">
      <t>トクシュ</t>
    </rPh>
    <rPh sb="39" eb="42">
      <t>サギョウイン</t>
    </rPh>
    <rPh sb="43" eb="45">
      <t>ヤカン</t>
    </rPh>
    <rPh sb="51" eb="52">
      <t>エン</t>
    </rPh>
    <rPh sb="59" eb="60">
      <t>エン</t>
    </rPh>
    <rPh sb="67" eb="68">
      <t>エン</t>
    </rPh>
    <rPh sb="69" eb="71">
      <t>ヤカン</t>
    </rPh>
    <rPh sb="71" eb="73">
      <t>ワリマシ</t>
    </rPh>
    <phoneticPr fontId="2"/>
  </si>
  <si>
    <t>・安全衛生経費</t>
    <rPh sb="1" eb="3">
      <t>アンゼン</t>
    </rPh>
    <rPh sb="3" eb="5">
      <t>エイセイ</t>
    </rPh>
    <rPh sb="5" eb="7">
      <t>ケイヒ</t>
    </rPh>
    <phoneticPr fontId="2"/>
  </si>
  <si>
    <t>労働災害防止対策を講じる事にかかった経費</t>
    <rPh sb="0" eb="8">
      <t>ロウドウサイガイボウシタイサク</t>
    </rPh>
    <rPh sb="9" eb="10">
      <t>コウ</t>
    </rPh>
    <rPh sb="12" eb="13">
      <t>コト</t>
    </rPh>
    <rPh sb="18" eb="20">
      <t>ケイヒ</t>
    </rPh>
    <phoneticPr fontId="2"/>
  </si>
  <si>
    <r>
      <t xml:space="preserve">・ </t>
    </r>
    <r>
      <rPr>
        <b/>
        <sz val="14"/>
        <rFont val="ＭＳ Ｐ明朝"/>
        <family val="1"/>
        <charset val="128"/>
      </rPr>
      <t>割増し賃金</t>
    </r>
    <r>
      <rPr>
        <sz val="14"/>
        <rFont val="ＭＳ Ｐ明朝"/>
        <family val="1"/>
        <charset val="128"/>
      </rPr>
      <t>　参考例：　群馬県特殊作業員　1日</t>
    </r>
    <r>
      <rPr>
        <sz val="14"/>
        <color theme="1"/>
        <rFont val="ＭＳ Ｐ明朝"/>
        <family val="1"/>
        <charset val="128"/>
      </rPr>
      <t>24900円（平日・昼間)　令和6年度3月摘要</t>
    </r>
    <rPh sb="2" eb="4">
      <t>ワリマ</t>
    </rPh>
    <rPh sb="5" eb="7">
      <t>チンギン</t>
    </rPh>
    <rPh sb="8" eb="10">
      <t>サンコウ</t>
    </rPh>
    <rPh sb="10" eb="11">
      <t>レイ</t>
    </rPh>
    <rPh sb="13" eb="16">
      <t>グンマケン</t>
    </rPh>
    <rPh sb="16" eb="18">
      <t>トクシュ</t>
    </rPh>
    <rPh sb="18" eb="21">
      <t>サギョウイン</t>
    </rPh>
    <rPh sb="23" eb="24">
      <t>ニチ</t>
    </rPh>
    <rPh sb="29" eb="30">
      <t>エン</t>
    </rPh>
    <rPh sb="31" eb="33">
      <t>ヘイジツ</t>
    </rPh>
    <rPh sb="34" eb="36">
      <t>ヒルマ</t>
    </rPh>
    <rPh sb="38" eb="39">
      <t>レイ</t>
    </rPh>
    <rPh sb="39" eb="40">
      <t>ワ</t>
    </rPh>
    <rPh sb="41" eb="43">
      <t>ネンド</t>
    </rPh>
    <rPh sb="43" eb="45">
      <t>ヘイネンド</t>
    </rPh>
    <rPh sb="44" eb="45">
      <t>ツキ</t>
    </rPh>
    <rPh sb="45" eb="47">
      <t>テキヨウ</t>
    </rPh>
    <phoneticPr fontId="2"/>
  </si>
  <si>
    <t>（令和6年4月納付分より）</t>
    <rPh sb="1" eb="2">
      <t>レイ</t>
    </rPh>
    <rPh sb="2" eb="3">
      <t>ワ</t>
    </rPh>
    <rPh sb="4" eb="5">
      <t>ネン</t>
    </rPh>
    <rPh sb="6" eb="7">
      <t>ガツ</t>
    </rPh>
    <rPh sb="7" eb="9">
      <t>ノウフ</t>
    </rPh>
    <rPh sb="9" eb="10">
      <t>ブン</t>
    </rPh>
    <phoneticPr fontId="2"/>
  </si>
  <si>
    <t>　　　　　　　　　　　　　Ｅ　安全衛生経費　　　　　　　　　　　　　　　　　　　　計</t>
    <rPh sb="15" eb="21">
      <t>アンゼンエイセイケイヒ</t>
    </rPh>
    <rPh sb="41" eb="42">
      <t>ケイ</t>
    </rPh>
    <phoneticPr fontId="2"/>
  </si>
  <si>
    <t>　安全衛生経費</t>
    <rPh sb="1" eb="3">
      <t>アンゼン</t>
    </rPh>
    <rPh sb="3" eb="5">
      <t>エイセイ</t>
    </rPh>
    <rPh sb="5" eb="7">
      <t>ケイヒ</t>
    </rPh>
    <phoneticPr fontId="2"/>
  </si>
  <si>
    <t>延人数</t>
    <rPh sb="0" eb="1">
      <t>ノ</t>
    </rPh>
    <rPh sb="1" eb="3">
      <t>ニンズウ</t>
    </rPh>
    <phoneticPr fontId="2"/>
  </si>
  <si>
    <t>　諸経費</t>
    <rPh sb="1" eb="2">
      <t>ショ</t>
    </rPh>
    <rPh sb="2" eb="4">
      <t>ケイヒ</t>
    </rPh>
    <phoneticPr fontId="2"/>
  </si>
  <si>
    <t>　安全衛生経費</t>
    <rPh sb="1" eb="7">
      <t>アンゼンエイセイケイヒ</t>
    </rPh>
    <phoneticPr fontId="2"/>
  </si>
  <si>
    <t>労働災害防止対策を講じる事にかかった経費</t>
    <phoneticPr fontId="2"/>
  </si>
  <si>
    <t>令和6年4月1日～令和7年3月末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rPh sb="9" eb="10">
      <t>レイ</t>
    </rPh>
    <rPh sb="10" eb="11">
      <t>ワ</t>
    </rPh>
    <rPh sb="12" eb="13">
      <t>ネン</t>
    </rPh>
    <rPh sb="14" eb="15">
      <t>ツキ</t>
    </rPh>
    <rPh sb="15" eb="16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</si>
</sst>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_);[Red]\(#,##0\)"/>
    <numFmt numFmtId="178" formatCode="0.000%"/>
    <numFmt numFmtId="179" formatCode="[$-411]ggge&quot;年&quot;m&quot;月&quot;d&quot;日&quot;;@"/>
    <numFmt numFmtId="180" formatCode="#,##0.0_ "/>
    <numFmt numFmtId="181" formatCode="0_);[Red]\(0\)"/>
    <numFmt numFmtId="182" formatCode="&quot;¥&quot;#,##0_);[Red]\(&quot;¥&quot;#,##0\)"/>
  </numFmts>
  <fonts count="20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theme="5" tint="-0.249977111117893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theme="2" tint="-0.499984740745262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/>
  </cellStyleXfs>
  <cellXfs count="259">
    <xf numFmtId="0" fontId="0" fillId="0" borderId="0" xfId="0">
      <alignment vertical="center"/>
    </xf>
    <xf numFmtId="0" fontId="1" fillId="0" borderId="13" xfId="0" applyFont="1" applyBorder="1">
      <alignment vertical="center"/>
    </xf>
    <xf numFmtId="0" fontId="1" fillId="0" borderId="0" xfId="0" applyFont="1">
      <alignment vertical="center"/>
    </xf>
    <xf numFmtId="176" fontId="1" fillId="0" borderId="5" xfId="0" applyNumberFormat="1" applyFont="1" applyBorder="1">
      <alignment vertical="center"/>
    </xf>
    <xf numFmtId="0" fontId="7" fillId="0" borderId="20" xfId="0" applyFont="1" applyBorder="1">
      <alignment vertical="center"/>
    </xf>
    <xf numFmtId="0" fontId="3" fillId="0" borderId="20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176" fontId="1" fillId="0" borderId="23" xfId="0" applyNumberFormat="1" applyFont="1" applyBorder="1">
      <alignment vertical="center"/>
    </xf>
    <xf numFmtId="0" fontId="1" fillId="0" borderId="27" xfId="0" applyFont="1" applyBorder="1">
      <alignment vertical="center"/>
    </xf>
    <xf numFmtId="0" fontId="1" fillId="0" borderId="27" xfId="0" applyFont="1" applyBorder="1" applyAlignment="1">
      <alignment horizontal="center" vertical="center"/>
    </xf>
    <xf numFmtId="176" fontId="1" fillId="0" borderId="27" xfId="0" applyNumberFormat="1" applyFont="1" applyBorder="1">
      <alignment vertical="center"/>
    </xf>
    <xf numFmtId="0" fontId="1" fillId="0" borderId="15" xfId="0" applyFont="1" applyBorder="1">
      <alignment vertical="center"/>
    </xf>
    <xf numFmtId="0" fontId="3" fillId="0" borderId="13" xfId="0" applyFont="1" applyBorder="1">
      <alignment vertical="center"/>
    </xf>
    <xf numFmtId="176" fontId="1" fillId="0" borderId="2" xfId="0" applyNumberFormat="1" applyFont="1" applyBorder="1">
      <alignment vertical="center"/>
    </xf>
    <xf numFmtId="0" fontId="3" fillId="0" borderId="15" xfId="0" applyFont="1" applyBorder="1">
      <alignment vertical="center"/>
    </xf>
    <xf numFmtId="0" fontId="1" fillId="0" borderId="12" xfId="0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 applyAlignment="1"/>
    <xf numFmtId="181" fontId="1" fillId="0" borderId="23" xfId="0" applyNumberFormat="1" applyFont="1" applyBorder="1">
      <alignment vertical="center"/>
    </xf>
    <xf numFmtId="181" fontId="1" fillId="0" borderId="27" xfId="0" applyNumberFormat="1" applyFont="1" applyBorder="1">
      <alignment vertical="center"/>
    </xf>
    <xf numFmtId="179" fontId="1" fillId="0" borderId="0" xfId="0" applyNumberFormat="1" applyFont="1">
      <alignment vertical="center"/>
    </xf>
    <xf numFmtId="38" fontId="1" fillId="0" borderId="23" xfId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176" fontId="1" fillId="0" borderId="4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41" xfId="0" applyFont="1" applyBorder="1">
      <alignment vertical="center"/>
    </xf>
    <xf numFmtId="0" fontId="1" fillId="0" borderId="3" xfId="0" applyFont="1" applyBorder="1">
      <alignment vertical="center"/>
    </xf>
    <xf numFmtId="176" fontId="1" fillId="0" borderId="3" xfId="0" applyNumberFormat="1" applyFont="1" applyBorder="1">
      <alignment vertical="center"/>
    </xf>
    <xf numFmtId="177" fontId="1" fillId="0" borderId="26" xfId="0" applyNumberFormat="1" applyFont="1" applyBorder="1" applyAlignment="1">
      <alignment horizontal="center" vertical="center"/>
    </xf>
    <xf numFmtId="177" fontId="1" fillId="0" borderId="69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9" xfId="0" applyNumberFormat="1" applyFont="1" applyBorder="1" applyAlignment="1">
      <alignment horizontal="center" vertical="center"/>
    </xf>
    <xf numFmtId="0" fontId="1" fillId="0" borderId="48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178" fontId="15" fillId="0" borderId="67" xfId="0" applyNumberFormat="1" applyFont="1" applyBorder="1" applyAlignment="1">
      <alignment horizontal="center" vertical="center"/>
    </xf>
    <xf numFmtId="178" fontId="15" fillId="0" borderId="39" xfId="0" applyNumberFormat="1" applyFont="1" applyBorder="1" applyAlignment="1">
      <alignment horizontal="center" vertical="center"/>
    </xf>
    <xf numFmtId="178" fontId="15" fillId="0" borderId="64" xfId="0" applyNumberFormat="1" applyFont="1" applyBorder="1" applyAlignment="1">
      <alignment horizontal="center" vertical="center"/>
    </xf>
    <xf numFmtId="178" fontId="15" fillId="0" borderId="57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177" fontId="16" fillId="0" borderId="26" xfId="0" applyNumberFormat="1" applyFont="1" applyBorder="1">
      <alignment vertical="center"/>
    </xf>
    <xf numFmtId="0" fontId="16" fillId="0" borderId="23" xfId="0" applyFont="1" applyBorder="1" applyAlignment="1">
      <alignment horizontal="center" vertical="center"/>
    </xf>
    <xf numFmtId="176" fontId="15" fillId="0" borderId="28" xfId="0" applyNumberFormat="1" applyFont="1" applyBorder="1">
      <alignment vertical="center"/>
    </xf>
    <xf numFmtId="0" fontId="16" fillId="0" borderId="27" xfId="0" applyFont="1" applyBorder="1" applyAlignment="1">
      <alignment horizontal="center" vertical="center"/>
    </xf>
    <xf numFmtId="176" fontId="15" fillId="0" borderId="2" xfId="0" applyNumberFormat="1" applyFont="1" applyBorder="1">
      <alignment vertical="center"/>
    </xf>
    <xf numFmtId="176" fontId="15" fillId="0" borderId="5" xfId="0" applyNumberFormat="1" applyFont="1" applyBorder="1">
      <alignment vertical="center"/>
    </xf>
    <xf numFmtId="0" fontId="15" fillId="0" borderId="2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5" fillId="0" borderId="69" xfId="0" applyNumberFormat="1" applyFont="1" applyBorder="1">
      <alignment vertical="center"/>
    </xf>
    <xf numFmtId="177" fontId="15" fillId="0" borderId="68" xfId="0" applyNumberFormat="1" applyFont="1" applyBorder="1">
      <alignment vertical="center"/>
    </xf>
    <xf numFmtId="177" fontId="1" fillId="0" borderId="22" xfId="0" applyNumberFormat="1" applyFont="1" applyBorder="1">
      <alignment vertical="center"/>
    </xf>
    <xf numFmtId="0" fontId="15" fillId="2" borderId="4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5" fillId="0" borderId="22" xfId="0" applyNumberFormat="1" applyFont="1" applyBorder="1">
      <alignment vertical="center"/>
    </xf>
    <xf numFmtId="176" fontId="15" fillId="0" borderId="23" xfId="0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176" fontId="15" fillId="0" borderId="11" xfId="0" applyNumberFormat="1" applyFont="1" applyBorder="1" applyAlignment="1">
      <alignment horizontal="center" vertical="center"/>
    </xf>
    <xf numFmtId="176" fontId="15" fillId="0" borderId="11" xfId="0" applyNumberFormat="1" applyFont="1" applyBorder="1">
      <alignment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71" xfId="0" applyNumberFormat="1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20" fontId="5" fillId="0" borderId="0" xfId="0" applyNumberFormat="1" applyFont="1" applyAlignment="1">
      <alignment horizontal="left" vertical="center"/>
    </xf>
    <xf numFmtId="20" fontId="9" fillId="0" borderId="0" xfId="0" applyNumberFormat="1" applyFont="1" applyAlignment="1">
      <alignment horizontal="left" vertical="center"/>
    </xf>
    <xf numFmtId="0" fontId="4" fillId="3" borderId="14" xfId="0" applyFont="1" applyFill="1" applyBorder="1">
      <alignment vertical="center"/>
    </xf>
    <xf numFmtId="0" fontId="1" fillId="3" borderId="50" xfId="0" applyFont="1" applyFill="1" applyBorder="1">
      <alignment vertical="center"/>
    </xf>
    <xf numFmtId="0" fontId="4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4" fillId="3" borderId="9" xfId="0" applyFont="1" applyFill="1" applyBorder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4" fillId="3" borderId="15" xfId="0" applyFont="1" applyFill="1" applyBorder="1">
      <alignment vertical="center"/>
    </xf>
    <xf numFmtId="14" fontId="4" fillId="3" borderId="5" xfId="0" applyNumberFormat="1" applyFont="1" applyFill="1" applyBorder="1">
      <alignment vertical="center"/>
    </xf>
    <xf numFmtId="14" fontId="4" fillId="3" borderId="16" xfId="0" applyNumberFormat="1" applyFont="1" applyFill="1" applyBorder="1">
      <alignment vertical="center"/>
    </xf>
    <xf numFmtId="14" fontId="4" fillId="3" borderId="0" xfId="0" applyNumberFormat="1" applyFont="1" applyFill="1">
      <alignment vertical="center"/>
    </xf>
    <xf numFmtId="0" fontId="4" fillId="3" borderId="5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1" fillId="3" borderId="5" xfId="0" applyFont="1" applyFill="1" applyBorder="1" applyAlignment="1">
      <alignment horizontal="center" vertical="center"/>
    </xf>
    <xf numFmtId="180" fontId="1" fillId="3" borderId="5" xfId="0" applyNumberFormat="1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176" fontId="1" fillId="3" borderId="11" xfId="0" applyNumberFormat="1" applyFont="1" applyFill="1" applyBorder="1">
      <alignment vertical="center"/>
    </xf>
    <xf numFmtId="180" fontId="1" fillId="3" borderId="11" xfId="0" applyNumberFormat="1" applyFont="1" applyFill="1" applyBorder="1">
      <alignment vertical="center"/>
    </xf>
    <xf numFmtId="177" fontId="1" fillId="3" borderId="17" xfId="0" applyNumberFormat="1" applyFont="1" applyFill="1" applyBorder="1">
      <alignment vertical="center"/>
    </xf>
    <xf numFmtId="0" fontId="10" fillId="3" borderId="15" xfId="0" applyFont="1" applyFill="1" applyBorder="1">
      <alignment vertical="center"/>
    </xf>
    <xf numFmtId="0" fontId="10" fillId="3" borderId="0" xfId="0" applyFont="1" applyFill="1">
      <alignment vertical="center"/>
    </xf>
    <xf numFmtId="0" fontId="10" fillId="3" borderId="16" xfId="0" applyFont="1" applyFill="1" applyBorder="1">
      <alignment vertical="center"/>
    </xf>
    <xf numFmtId="0" fontId="10" fillId="3" borderId="60" xfId="0" applyFont="1" applyFill="1" applyBorder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76" fontId="1" fillId="3" borderId="5" xfId="0" applyNumberFormat="1" applyFont="1" applyFill="1" applyBorder="1" applyAlignment="1">
      <alignment horizontal="right" vertical="center"/>
    </xf>
    <xf numFmtId="177" fontId="3" fillId="3" borderId="2" xfId="0" applyNumberFormat="1" applyFont="1" applyFill="1" applyBorder="1" applyAlignment="1">
      <alignment horizontal="right" vertical="center"/>
    </xf>
    <xf numFmtId="14" fontId="10" fillId="3" borderId="0" xfId="0" applyNumberFormat="1" applyFont="1" applyFill="1">
      <alignment vertical="center"/>
    </xf>
    <xf numFmtId="14" fontId="10" fillId="3" borderId="16" xfId="0" applyNumberFormat="1" applyFont="1" applyFill="1" applyBorder="1">
      <alignment vertical="center"/>
    </xf>
    <xf numFmtId="176" fontId="1" fillId="3" borderId="1" xfId="0" applyNumberFormat="1" applyFont="1" applyFill="1" applyBorder="1">
      <alignment vertical="center"/>
    </xf>
    <xf numFmtId="176" fontId="1" fillId="3" borderId="3" xfId="0" applyNumberFormat="1" applyFont="1" applyFill="1" applyBorder="1">
      <alignment vertical="center"/>
    </xf>
    <xf numFmtId="0" fontId="1" fillId="3" borderId="11" xfId="0" applyFont="1" applyFill="1" applyBorder="1">
      <alignment vertical="center"/>
    </xf>
    <xf numFmtId="0" fontId="1" fillId="3" borderId="34" xfId="0" applyFont="1" applyFill="1" applyBorder="1" applyAlignment="1">
      <alignment horizontal="center" vertical="center"/>
    </xf>
    <xf numFmtId="176" fontId="1" fillId="3" borderId="66" xfId="0" applyNumberFormat="1" applyFont="1" applyFill="1" applyBorder="1">
      <alignment vertical="center"/>
    </xf>
    <xf numFmtId="176" fontId="1" fillId="3" borderId="55" xfId="0" applyNumberFormat="1" applyFont="1" applyFill="1" applyBorder="1">
      <alignment vertical="center"/>
    </xf>
    <xf numFmtId="0" fontId="10" fillId="3" borderId="12" xfId="0" applyFont="1" applyFill="1" applyBorder="1">
      <alignment vertical="center"/>
    </xf>
    <xf numFmtId="0" fontId="10" fillId="3" borderId="13" xfId="0" applyFont="1" applyFill="1" applyBorder="1">
      <alignment vertical="center"/>
    </xf>
    <xf numFmtId="0" fontId="10" fillId="3" borderId="17" xfId="0" applyFont="1" applyFill="1" applyBorder="1">
      <alignment vertical="center"/>
    </xf>
    <xf numFmtId="0" fontId="10" fillId="3" borderId="33" xfId="0" applyFont="1" applyFill="1" applyBorder="1">
      <alignment vertical="center"/>
    </xf>
    <xf numFmtId="0" fontId="10" fillId="3" borderId="59" xfId="0" applyFont="1" applyFill="1" applyBorder="1">
      <alignment vertical="center"/>
    </xf>
    <xf numFmtId="0" fontId="1" fillId="3" borderId="33" xfId="0" applyFont="1" applyFill="1" applyBorder="1">
      <alignment vertical="center"/>
    </xf>
    <xf numFmtId="0" fontId="1" fillId="3" borderId="53" xfId="0" applyFont="1" applyFill="1" applyBorder="1">
      <alignment vertical="center"/>
    </xf>
    <xf numFmtId="0" fontId="1" fillId="3" borderId="51" xfId="0" applyFont="1" applyFill="1" applyBorder="1">
      <alignment vertical="center"/>
    </xf>
    <xf numFmtId="0" fontId="1" fillId="3" borderId="52" xfId="0" applyFont="1" applyFill="1" applyBorder="1">
      <alignment vertical="center"/>
    </xf>
    <xf numFmtId="0" fontId="15" fillId="2" borderId="28" xfId="0" applyFont="1" applyFill="1" applyBorder="1" applyAlignment="1">
      <alignment horizontal="center" vertical="center"/>
    </xf>
    <xf numFmtId="176" fontId="15" fillId="2" borderId="28" xfId="0" applyNumberFormat="1" applyFont="1" applyFill="1" applyBorder="1">
      <alignment vertical="center"/>
    </xf>
    <xf numFmtId="0" fontId="1" fillId="3" borderId="27" xfId="0" applyFont="1" applyFill="1" applyBorder="1" applyAlignment="1">
      <alignment horizontal="center" vertical="center"/>
    </xf>
    <xf numFmtId="180" fontId="1" fillId="3" borderId="27" xfId="0" applyNumberFormat="1" applyFont="1" applyFill="1" applyBorder="1">
      <alignment vertical="center"/>
    </xf>
    <xf numFmtId="176" fontId="1" fillId="3" borderId="27" xfId="0" applyNumberFormat="1" applyFont="1" applyFill="1" applyBorder="1">
      <alignment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6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4" fontId="1" fillId="0" borderId="36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46" xfId="0" applyNumberFormat="1" applyFont="1" applyBorder="1" applyAlignment="1">
      <alignment horizontal="center" vertical="center"/>
    </xf>
    <xf numFmtId="176" fontId="1" fillId="0" borderId="71" xfId="0" applyNumberFormat="1" applyFont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177" fontId="15" fillId="0" borderId="25" xfId="0" applyNumberFormat="1" applyFont="1" applyBorder="1" applyAlignment="1">
      <alignment horizontal="center" vertical="center"/>
    </xf>
    <xf numFmtId="177" fontId="15" fillId="0" borderId="39" xfId="0" applyNumberFormat="1" applyFont="1" applyBorder="1" applyAlignment="1">
      <alignment horizontal="center" vertical="center"/>
    </xf>
    <xf numFmtId="177" fontId="1" fillId="0" borderId="25" xfId="0" applyNumberFormat="1" applyFont="1" applyBorder="1" applyAlignment="1">
      <alignment horizontal="center" vertical="center"/>
    </xf>
    <xf numFmtId="177" fontId="1" fillId="0" borderId="39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4" fontId="3" fillId="0" borderId="13" xfId="0" applyNumberFormat="1" applyFont="1" applyBorder="1" applyAlignment="1">
      <alignment horizontal="center" vertical="center"/>
    </xf>
    <xf numFmtId="177" fontId="16" fillId="0" borderId="25" xfId="0" applyNumberFormat="1" applyFont="1" applyBorder="1" applyAlignment="1">
      <alignment horizontal="center" vertical="center"/>
    </xf>
    <xf numFmtId="177" fontId="16" fillId="0" borderId="39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62" xfId="0" applyNumberFormat="1" applyFont="1" applyBorder="1" applyAlignment="1">
      <alignment horizontal="right" vertical="center"/>
    </xf>
    <xf numFmtId="176" fontId="1" fillId="0" borderId="68" xfId="0" applyNumberFormat="1" applyFont="1" applyBorder="1" applyAlignment="1">
      <alignment horizontal="right" vertical="center"/>
    </xf>
    <xf numFmtId="177" fontId="1" fillId="0" borderId="31" xfId="0" applyNumberFormat="1" applyFont="1" applyBorder="1" applyAlignment="1">
      <alignment horizontal="center" vertical="center"/>
    </xf>
    <xf numFmtId="177" fontId="1" fillId="0" borderId="42" xfId="0" applyNumberFormat="1" applyFont="1" applyBorder="1" applyAlignment="1">
      <alignment horizontal="center" vertical="center"/>
    </xf>
    <xf numFmtId="182" fontId="18" fillId="0" borderId="13" xfId="0" applyNumberFormat="1" applyFont="1" applyBorder="1" applyAlignment="1">
      <alignment horizontal="center" vertical="center"/>
    </xf>
    <xf numFmtId="179" fontId="5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76" fontId="1" fillId="3" borderId="12" xfId="0" applyNumberFormat="1" applyFont="1" applyFill="1" applyBorder="1" applyAlignment="1">
      <alignment horizontal="right" vertical="center"/>
    </xf>
    <xf numFmtId="176" fontId="1" fillId="3" borderId="17" xfId="0" applyNumberFormat="1" applyFont="1" applyFill="1" applyBorder="1" applyAlignment="1">
      <alignment horizontal="right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65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1" fillId="3" borderId="3" xfId="0" applyNumberFormat="1" applyFont="1" applyFill="1" applyBorder="1" applyAlignment="1">
      <alignment horizontal="center" vertical="center"/>
    </xf>
    <xf numFmtId="177" fontId="1" fillId="3" borderId="65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176" fontId="15" fillId="0" borderId="1" xfId="0" applyNumberFormat="1" applyFont="1" applyBorder="1">
      <alignment vertical="center"/>
    </xf>
    <xf numFmtId="176" fontId="15" fillId="0" borderId="2" xfId="0" applyNumberFormat="1" applyFont="1" applyBorder="1">
      <alignment vertical="center"/>
    </xf>
    <xf numFmtId="0" fontId="1" fillId="3" borderId="45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0" fontId="1" fillId="3" borderId="70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65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65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176" fontId="15" fillId="3" borderId="55" xfId="0" applyNumberFormat="1" applyFont="1" applyFill="1" applyBorder="1" applyAlignment="1">
      <alignment horizontal="right" vertical="center"/>
    </xf>
    <xf numFmtId="176" fontId="15" fillId="3" borderId="56" xfId="0" applyNumberFormat="1" applyFont="1" applyFill="1" applyBorder="1" applyAlignment="1">
      <alignment horizontal="right" vertical="center"/>
    </xf>
    <xf numFmtId="177" fontId="1" fillId="0" borderId="55" xfId="0" applyNumberFormat="1" applyFont="1" applyBorder="1" applyAlignment="1">
      <alignment horizontal="center" vertical="center"/>
    </xf>
    <xf numFmtId="177" fontId="1" fillId="0" borderId="58" xfId="0" applyNumberFormat="1" applyFont="1" applyBorder="1" applyAlignment="1">
      <alignment horizontal="center" vertical="center"/>
    </xf>
    <xf numFmtId="176" fontId="1" fillId="3" borderId="3" xfId="0" applyNumberFormat="1" applyFont="1" applyFill="1" applyBorder="1" applyAlignment="1">
      <alignment horizontal="right" vertical="center"/>
    </xf>
    <xf numFmtId="176" fontId="1" fillId="3" borderId="2" xfId="0" applyNumberFormat="1" applyFont="1" applyFill="1" applyBorder="1" applyAlignment="1">
      <alignment horizontal="right" vertical="center"/>
    </xf>
    <xf numFmtId="177" fontId="1" fillId="0" borderId="63" xfId="0" applyNumberFormat="1" applyFont="1" applyBorder="1" applyAlignment="1">
      <alignment horizontal="center" vertical="center"/>
    </xf>
    <xf numFmtId="177" fontId="1" fillId="0" borderId="6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47" xfId="0" applyFont="1" applyBorder="1" applyAlignment="1">
      <alignment horizontal="left" vertical="center"/>
    </xf>
    <xf numFmtId="176" fontId="15" fillId="2" borderId="18" xfId="0" applyNumberFormat="1" applyFont="1" applyFill="1" applyBorder="1" applyAlignment="1">
      <alignment horizontal="right" vertical="center"/>
    </xf>
    <xf numFmtId="176" fontId="15" fillId="2" borderId="19" xfId="0" applyNumberFormat="1" applyFont="1" applyFill="1" applyBorder="1" applyAlignment="1">
      <alignment horizontal="right" vertical="center"/>
    </xf>
    <xf numFmtId="177" fontId="3" fillId="0" borderId="25" xfId="0" applyNumberFormat="1" applyFont="1" applyBorder="1" applyAlignment="1">
      <alignment horizontal="center" vertical="center"/>
    </xf>
    <xf numFmtId="177" fontId="3" fillId="0" borderId="39" xfId="0" applyNumberFormat="1" applyFont="1" applyBorder="1" applyAlignment="1">
      <alignment horizontal="center" vertical="center"/>
    </xf>
    <xf numFmtId="176" fontId="1" fillId="3" borderId="62" xfId="0" applyNumberFormat="1" applyFont="1" applyFill="1" applyBorder="1" applyAlignment="1">
      <alignment horizontal="right" vertical="center"/>
    </xf>
    <xf numFmtId="176" fontId="1" fillId="3" borderId="68" xfId="0" applyNumberFormat="1" applyFont="1" applyFill="1" applyBorder="1" applyAlignment="1">
      <alignment horizontal="right" vertical="center"/>
    </xf>
    <xf numFmtId="0" fontId="1" fillId="3" borderId="41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177" fontId="1" fillId="0" borderId="30" xfId="0" applyNumberFormat="1" applyFont="1" applyBorder="1" applyAlignment="1">
      <alignment horizontal="center"/>
    </xf>
    <xf numFmtId="177" fontId="1" fillId="0" borderId="37" xfId="0" applyNumberFormat="1" applyFont="1" applyBorder="1" applyAlignment="1">
      <alignment horizontal="center"/>
    </xf>
    <xf numFmtId="176" fontId="16" fillId="3" borderId="1" xfId="0" applyNumberFormat="1" applyFont="1" applyFill="1" applyBorder="1" applyAlignment="1">
      <alignment horizontal="right" vertical="center"/>
    </xf>
    <xf numFmtId="176" fontId="16" fillId="3" borderId="3" xfId="0" applyNumberFormat="1" applyFont="1" applyFill="1" applyBorder="1" applyAlignment="1">
      <alignment horizontal="right" vertical="center"/>
    </xf>
    <xf numFmtId="176" fontId="16" fillId="3" borderId="2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838946</xdr:colOff>
      <xdr:row>24</xdr:row>
      <xdr:rowOff>11994</xdr:rowOff>
    </xdr:from>
    <xdr:to>
      <xdr:col>15</xdr:col>
      <xdr:colOff>585977</xdr:colOff>
      <xdr:row>24</xdr:row>
      <xdr:rowOff>309753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21358254">
          <a:off x="14808946" y="7307438"/>
          <a:ext cx="2399920" cy="297759"/>
        </a:xfrm>
        <a:prstGeom prst="wedgeRectCallout">
          <a:avLst>
            <a:gd name="adj1" fmla="val -14697"/>
            <a:gd name="adj2" fmla="val 324864"/>
          </a:avLst>
        </a:prstGeom>
        <a:solidFill>
          <a:srgbClr val="FF00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各地域毎の利率に合わせてください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709082</xdr:colOff>
      <xdr:row>16</xdr:row>
      <xdr:rowOff>31750</xdr:rowOff>
    </xdr:from>
    <xdr:to>
      <xdr:col>28</xdr:col>
      <xdr:colOff>814915</xdr:colOff>
      <xdr:row>20</xdr:row>
      <xdr:rowOff>21166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050999" y="4868333"/>
          <a:ext cx="3122083" cy="1344083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381000</xdr:colOff>
      <xdr:row>16</xdr:row>
      <xdr:rowOff>264584</xdr:rowOff>
    </xdr:from>
    <xdr:to>
      <xdr:col>29</xdr:col>
      <xdr:colOff>289984</xdr:colOff>
      <xdr:row>19</xdr:row>
      <xdr:rowOff>162984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9739167" y="5101167"/>
          <a:ext cx="914400" cy="9144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267867</xdr:colOff>
      <xdr:row>23</xdr:row>
      <xdr:rowOff>232939</xdr:rowOff>
    </xdr:from>
    <xdr:to>
      <xdr:col>12</xdr:col>
      <xdr:colOff>720739</xdr:colOff>
      <xdr:row>24</xdr:row>
      <xdr:rowOff>206143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21358254">
          <a:off x="11020534" y="7440189"/>
          <a:ext cx="2590705" cy="311871"/>
        </a:xfrm>
        <a:prstGeom prst="wedgeRectCallout">
          <a:avLst>
            <a:gd name="adj1" fmla="val -14697"/>
            <a:gd name="adj2" fmla="val 324864"/>
          </a:avLst>
        </a:prstGeom>
        <a:solidFill>
          <a:srgbClr val="FF00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各地域毎の労務費に合わせてください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エレメント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F50"/>
  <sheetViews>
    <sheetView showZeros="0" tabSelected="1" zoomScale="90" zoomScaleNormal="90" zoomScaleSheetLayoutView="80" zoomScalePageLayoutView="90" workbookViewId="0">
      <selection activeCell="D1" sqref="D1"/>
    </sheetView>
  </sheetViews>
  <sheetFormatPr baseColWidth="10" defaultColWidth="8.83203125" defaultRowHeight="14"/>
  <cols>
    <col min="1" max="1" width="3.6640625" style="2" customWidth="1"/>
    <col min="2" max="2" width="1.6640625" style="18" customWidth="1"/>
    <col min="3" max="3" width="20.6640625" style="18" customWidth="1"/>
    <col min="4" max="4" width="18.1640625" style="18" customWidth="1"/>
    <col min="5" max="5" width="8.83203125" style="18"/>
    <col min="6" max="6" width="1.5" style="2" customWidth="1"/>
    <col min="7" max="7" width="31" style="2" customWidth="1"/>
    <col min="8" max="8" width="25" style="2" customWidth="1"/>
    <col min="9" max="9" width="16.5" style="2" customWidth="1"/>
    <col min="10" max="14" width="14" style="2" customWidth="1"/>
    <col min="15" max="16" width="20.6640625" style="2" customWidth="1"/>
    <col min="17" max="17" width="1.1640625" style="2" customWidth="1"/>
    <col min="18" max="31" width="13.1640625" style="2" customWidth="1"/>
    <col min="32" max="32" width="1.6640625" style="2" customWidth="1"/>
    <col min="33" max="16384" width="8.83203125" style="2"/>
  </cols>
  <sheetData>
    <row r="1" spans="1:32" ht="17">
      <c r="C1" s="71" t="s">
        <v>59</v>
      </c>
    </row>
    <row r="2" spans="1:32" ht="26.25" customHeight="1">
      <c r="C2" s="70" t="s">
        <v>72</v>
      </c>
    </row>
    <row r="3" spans="1:32" ht="26.25" customHeight="1">
      <c r="C3" s="70" t="s">
        <v>61</v>
      </c>
    </row>
    <row r="4" spans="1:32" ht="26.25" customHeight="1">
      <c r="C4" s="70" t="s">
        <v>62</v>
      </c>
    </row>
    <row r="5" spans="1:32" ht="26.25" customHeight="1">
      <c r="C5" s="72" t="s">
        <v>63</v>
      </c>
    </row>
    <row r="6" spans="1:32" ht="26.25" customHeight="1">
      <c r="C6" s="72" t="s">
        <v>87</v>
      </c>
    </row>
    <row r="7" spans="1:32" ht="26.25" customHeight="1">
      <c r="C7" s="72" t="s">
        <v>84</v>
      </c>
    </row>
    <row r="8" spans="1:32" ht="26.25" customHeight="1">
      <c r="C8" s="72" t="s">
        <v>83</v>
      </c>
    </row>
    <row r="9" spans="1:32" ht="26.25" customHeight="1">
      <c r="C9" s="73" t="s">
        <v>85</v>
      </c>
    </row>
    <row r="10" spans="1:32" ht="26.25" customHeight="1">
      <c r="C10" s="72" t="s">
        <v>86</v>
      </c>
    </row>
    <row r="11" spans="1:32" ht="26.25" customHeight="1">
      <c r="C11" s="73" t="s">
        <v>64</v>
      </c>
    </row>
    <row r="12" spans="1:32" ht="26.25" customHeight="1" thickBot="1">
      <c r="C12" s="72" t="s">
        <v>73</v>
      </c>
    </row>
    <row r="13" spans="1:32" ht="6.75" customHeight="1">
      <c r="A13" s="127">
        <v>1</v>
      </c>
      <c r="B13" s="74"/>
      <c r="C13" s="74"/>
      <c r="D13" s="74"/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120"/>
    </row>
    <row r="14" spans="1:32" ht="63" customHeight="1" thickBot="1">
      <c r="A14" s="128"/>
      <c r="B14" s="76"/>
      <c r="C14" s="130" t="s">
        <v>37</v>
      </c>
      <c r="D14" s="130"/>
      <c r="E14" s="130"/>
      <c r="F14" s="77"/>
      <c r="G14" s="131" t="s">
        <v>15</v>
      </c>
      <c r="H14" s="131"/>
      <c r="I14" s="131"/>
      <c r="J14" s="131"/>
      <c r="K14" s="131"/>
      <c r="L14" s="131"/>
      <c r="M14" s="131"/>
      <c r="N14" s="131"/>
      <c r="O14" s="131"/>
      <c r="P14" s="131"/>
      <c r="Q14" s="26"/>
      <c r="R14" s="132" t="s">
        <v>31</v>
      </c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21"/>
    </row>
    <row r="15" spans="1:32" ht="26.25" customHeight="1">
      <c r="A15" s="128"/>
      <c r="B15" s="78"/>
      <c r="C15" s="79"/>
      <c r="D15" s="79"/>
      <c r="E15" s="80"/>
      <c r="F15" s="77"/>
      <c r="G15" s="81" t="s">
        <v>6</v>
      </c>
      <c r="H15" s="82" t="s">
        <v>7</v>
      </c>
      <c r="I15" s="82" t="s">
        <v>8</v>
      </c>
      <c r="J15" s="82" t="s">
        <v>0</v>
      </c>
      <c r="K15" s="82" t="s">
        <v>9</v>
      </c>
      <c r="L15" s="82" t="s">
        <v>10</v>
      </c>
      <c r="M15" s="133" t="s">
        <v>11</v>
      </c>
      <c r="N15" s="134"/>
      <c r="O15" s="135" t="s">
        <v>76</v>
      </c>
      <c r="P15" s="136"/>
      <c r="AC15" s="137">
        <f>'標準見積書（入力例）'!D16</f>
        <v>45383</v>
      </c>
      <c r="AD15" s="137"/>
      <c r="AE15" s="137"/>
      <c r="AF15" s="121"/>
    </row>
    <row r="16" spans="1:32" ht="26.25" customHeight="1">
      <c r="A16" s="128"/>
      <c r="B16" s="83"/>
      <c r="C16" s="76" t="s">
        <v>32</v>
      </c>
      <c r="D16" s="84">
        <v>45383</v>
      </c>
      <c r="E16" s="85"/>
      <c r="F16" s="77"/>
      <c r="G16" s="138"/>
      <c r="H16" s="139"/>
      <c r="I16" s="4"/>
      <c r="J16" s="5"/>
      <c r="K16" s="6"/>
      <c r="L16" s="6"/>
      <c r="M16" s="140"/>
      <c r="N16" s="141"/>
      <c r="O16" s="142"/>
      <c r="P16" s="143"/>
      <c r="R16" s="154" t="str">
        <f>D20</f>
        <v>○×道路(株)</v>
      </c>
      <c r="S16" s="154"/>
      <c r="T16" s="154"/>
      <c r="U16" s="25" t="s">
        <v>4</v>
      </c>
      <c r="AF16" s="121"/>
    </row>
    <row r="17" spans="1:32" ht="26.25" customHeight="1">
      <c r="A17" s="128"/>
      <c r="B17" s="83"/>
      <c r="C17" s="76"/>
      <c r="D17" s="86"/>
      <c r="E17" s="85"/>
      <c r="F17" s="77"/>
      <c r="G17" s="44" t="s">
        <v>78</v>
      </c>
      <c r="H17" s="64" t="s">
        <v>48</v>
      </c>
      <c r="I17" s="8" t="s">
        <v>74</v>
      </c>
      <c r="J17" s="8" t="s">
        <v>75</v>
      </c>
      <c r="K17" s="20">
        <v>200</v>
      </c>
      <c r="L17" s="9"/>
      <c r="M17" s="152">
        <f>K17*L17</f>
        <v>0</v>
      </c>
      <c r="N17" s="153"/>
      <c r="O17" s="146" t="s">
        <v>77</v>
      </c>
      <c r="P17" s="147"/>
      <c r="T17" s="59" t="s">
        <v>51</v>
      </c>
      <c r="AF17" s="121"/>
    </row>
    <row r="18" spans="1:32" ht="26.25" customHeight="1">
      <c r="A18" s="128"/>
      <c r="B18" s="83"/>
      <c r="C18" s="76" t="s">
        <v>38</v>
      </c>
      <c r="D18" s="84" t="s">
        <v>78</v>
      </c>
      <c r="E18" s="85"/>
      <c r="F18" s="77"/>
      <c r="G18" s="44" t="s">
        <v>67</v>
      </c>
      <c r="H18" s="43" t="s">
        <v>49</v>
      </c>
      <c r="I18" s="7" t="s">
        <v>48</v>
      </c>
      <c r="J18" s="48" t="s">
        <v>48</v>
      </c>
      <c r="K18" s="23"/>
      <c r="L18" s="9">
        <v>0</v>
      </c>
      <c r="M18" s="152">
        <f t="shared" ref="M18:M25" si="0">K18*L18</f>
        <v>0</v>
      </c>
      <c r="N18" s="153"/>
      <c r="O18" s="155" t="s">
        <v>48</v>
      </c>
      <c r="P18" s="156"/>
      <c r="R18" s="19"/>
      <c r="AA18" s="166" t="s">
        <v>71</v>
      </c>
      <c r="AB18" s="166"/>
      <c r="AF18" s="121"/>
    </row>
    <row r="19" spans="1:32" ht="26.25" customHeight="1">
      <c r="A19" s="128"/>
      <c r="B19" s="83"/>
      <c r="C19" s="76"/>
      <c r="D19" s="86"/>
      <c r="E19" s="85"/>
      <c r="F19" s="77"/>
      <c r="G19" s="45" t="s">
        <v>48</v>
      </c>
      <c r="H19" s="7"/>
      <c r="I19" s="7"/>
      <c r="J19" s="48" t="s">
        <v>48</v>
      </c>
      <c r="K19" s="20">
        <v>0</v>
      </c>
      <c r="L19" s="9">
        <v>0</v>
      </c>
      <c r="M19" s="152">
        <f t="shared" si="0"/>
        <v>0</v>
      </c>
      <c r="N19" s="153"/>
      <c r="O19" s="155" t="s">
        <v>48</v>
      </c>
      <c r="P19" s="156"/>
      <c r="R19" s="19" t="s">
        <v>16</v>
      </c>
      <c r="AA19" s="166"/>
      <c r="AB19" s="166"/>
      <c r="AF19" s="121"/>
    </row>
    <row r="20" spans="1:32" ht="26.25" customHeight="1">
      <c r="A20" s="128"/>
      <c r="B20" s="83"/>
      <c r="C20" s="76" t="s">
        <v>33</v>
      </c>
      <c r="D20" s="87" t="s">
        <v>50</v>
      </c>
      <c r="E20" s="88"/>
      <c r="F20" s="77"/>
      <c r="G20" s="46" t="s">
        <v>48</v>
      </c>
      <c r="H20" s="10"/>
      <c r="I20" s="10"/>
      <c r="J20" s="50" t="s">
        <v>48</v>
      </c>
      <c r="K20" s="20">
        <v>0</v>
      </c>
      <c r="L20" s="9">
        <v>0</v>
      </c>
      <c r="M20" s="144">
        <f t="shared" si="0"/>
        <v>0</v>
      </c>
      <c r="N20" s="145"/>
      <c r="O20" s="146" t="s">
        <v>70</v>
      </c>
      <c r="P20" s="147"/>
      <c r="R20" s="2" t="s">
        <v>17</v>
      </c>
      <c r="AF20" s="121"/>
    </row>
    <row r="21" spans="1:32" ht="26.25" customHeight="1">
      <c r="A21" s="128"/>
      <c r="B21" s="83"/>
      <c r="C21" s="76"/>
      <c r="D21" s="76"/>
      <c r="E21" s="88"/>
      <c r="F21" s="77"/>
      <c r="G21" s="46" t="s">
        <v>48</v>
      </c>
      <c r="H21" s="10"/>
      <c r="I21" s="10"/>
      <c r="J21" s="11" t="s">
        <v>48</v>
      </c>
      <c r="K21" s="21"/>
      <c r="L21" s="68">
        <v>0</v>
      </c>
      <c r="M21" s="152">
        <f t="shared" ref="M21" si="1">K21*L21</f>
        <v>0</v>
      </c>
      <c r="N21" s="153"/>
      <c r="O21" s="148" t="s">
        <v>48</v>
      </c>
      <c r="P21" s="149"/>
      <c r="AF21" s="121"/>
    </row>
    <row r="22" spans="1:32" ht="26.25" customHeight="1">
      <c r="A22" s="128"/>
      <c r="B22" s="83"/>
      <c r="C22" s="76" t="s">
        <v>34</v>
      </c>
      <c r="D22" s="84" t="s">
        <v>78</v>
      </c>
      <c r="E22" s="88"/>
      <c r="F22" s="77"/>
      <c r="G22" s="44" t="s">
        <v>65</v>
      </c>
      <c r="H22" s="7" t="s">
        <v>48</v>
      </c>
      <c r="I22" s="7" t="s">
        <v>48</v>
      </c>
      <c r="J22" s="48" t="s">
        <v>68</v>
      </c>
      <c r="K22" s="20">
        <v>0</v>
      </c>
      <c r="L22" s="9">
        <v>0</v>
      </c>
      <c r="M22" s="150">
        <f t="shared" si="0"/>
        <v>0</v>
      </c>
      <c r="N22" s="151"/>
      <c r="O22" s="148" t="s">
        <v>48</v>
      </c>
      <c r="P22" s="149"/>
      <c r="AF22" s="121"/>
    </row>
    <row r="23" spans="1:32" ht="26.25" customHeight="1">
      <c r="A23" s="128"/>
      <c r="B23" s="83"/>
      <c r="C23" s="76"/>
      <c r="D23" s="76"/>
      <c r="E23" s="88"/>
      <c r="F23" s="77"/>
      <c r="G23" s="45" t="s">
        <v>48</v>
      </c>
      <c r="H23" s="7"/>
      <c r="I23" s="7"/>
      <c r="J23" s="48" t="s">
        <v>69</v>
      </c>
      <c r="K23" s="20">
        <v>0</v>
      </c>
      <c r="L23" s="9">
        <v>0</v>
      </c>
      <c r="M23" s="152">
        <f t="shared" si="0"/>
        <v>0</v>
      </c>
      <c r="N23" s="153"/>
      <c r="O23" s="148" t="s">
        <v>48</v>
      </c>
      <c r="P23" s="149"/>
      <c r="R23" s="14" t="s">
        <v>18</v>
      </c>
      <c r="S23" s="157" t="str">
        <f>D22</f>
        <v>アスファルト舗装切断工事</v>
      </c>
      <c r="T23" s="157"/>
      <c r="U23" s="157"/>
      <c r="V23" s="157"/>
      <c r="X23" s="14" t="s">
        <v>3</v>
      </c>
      <c r="Y23" s="158" t="str">
        <f>D24</f>
        <v>群馬県地内</v>
      </c>
      <c r="Z23" s="158"/>
      <c r="AA23" s="158"/>
      <c r="AC23" s="159"/>
      <c r="AD23" s="159"/>
      <c r="AE23" s="159"/>
      <c r="AF23" s="121"/>
    </row>
    <row r="24" spans="1:32" ht="26.25" customHeight="1">
      <c r="A24" s="128"/>
      <c r="B24" s="83"/>
      <c r="C24" s="76" t="s">
        <v>3</v>
      </c>
      <c r="D24" s="87" t="s">
        <v>79</v>
      </c>
      <c r="E24" s="88"/>
      <c r="F24" s="77"/>
      <c r="G24" s="44" t="s">
        <v>48</v>
      </c>
      <c r="H24" s="7"/>
      <c r="J24" s="48" t="s">
        <v>48</v>
      </c>
      <c r="K24" s="20">
        <v>0</v>
      </c>
      <c r="L24" s="9">
        <v>0</v>
      </c>
      <c r="M24" s="152">
        <f t="shared" si="0"/>
        <v>0</v>
      </c>
      <c r="N24" s="153"/>
      <c r="O24" s="148"/>
      <c r="P24" s="149"/>
      <c r="AC24" s="159"/>
      <c r="AD24" s="159"/>
      <c r="AE24" s="159"/>
      <c r="AF24" s="121"/>
    </row>
    <row r="25" spans="1:32" ht="26.25" customHeight="1">
      <c r="A25" s="128"/>
      <c r="B25" s="83"/>
      <c r="C25" s="76"/>
      <c r="D25" s="76"/>
      <c r="E25" s="88"/>
      <c r="F25" s="77"/>
      <c r="G25" s="46" t="s">
        <v>48</v>
      </c>
      <c r="H25" s="10"/>
      <c r="I25" s="10"/>
      <c r="J25" s="50" t="s">
        <v>48</v>
      </c>
      <c r="K25" s="21">
        <v>0</v>
      </c>
      <c r="L25" s="12">
        <v>0</v>
      </c>
      <c r="M25" s="160">
        <f t="shared" si="0"/>
        <v>0</v>
      </c>
      <c r="N25" s="161"/>
      <c r="O25" s="162"/>
      <c r="P25" s="163"/>
      <c r="R25" s="14" t="s">
        <v>11</v>
      </c>
      <c r="S25" s="164">
        <f>AB35</f>
        <v>0</v>
      </c>
      <c r="T25" s="164"/>
      <c r="U25" s="164"/>
      <c r="X25" s="14" t="s">
        <v>19</v>
      </c>
      <c r="Y25" s="1"/>
      <c r="Z25" s="165">
        <v>45747</v>
      </c>
      <c r="AA25" s="165"/>
      <c r="AB25" s="22"/>
      <c r="AC25" s="159"/>
      <c r="AD25" s="159"/>
      <c r="AE25" s="159"/>
      <c r="AF25" s="121"/>
    </row>
    <row r="26" spans="1:32" ht="26.25" customHeight="1">
      <c r="A26" s="128"/>
      <c r="B26" s="83"/>
      <c r="C26" s="76" t="s">
        <v>5</v>
      </c>
      <c r="D26" s="87" t="s">
        <v>48</v>
      </c>
      <c r="E26" s="88"/>
      <c r="F26" s="77"/>
      <c r="G26" s="167" t="s">
        <v>53</v>
      </c>
      <c r="H26" s="168"/>
      <c r="I26" s="169"/>
      <c r="J26" s="89" t="s">
        <v>1</v>
      </c>
      <c r="K26" s="90"/>
      <c r="L26" s="90"/>
      <c r="M26" s="170">
        <f>SUM(M17:M25)</f>
        <v>0</v>
      </c>
      <c r="N26" s="171"/>
      <c r="O26" s="172"/>
      <c r="P26" s="173"/>
      <c r="AF26" s="121"/>
    </row>
    <row r="27" spans="1:32" ht="26.25" customHeight="1">
      <c r="A27" s="128"/>
      <c r="B27" s="83"/>
      <c r="C27" s="76"/>
      <c r="D27" s="76"/>
      <c r="E27" s="88"/>
      <c r="F27" s="77"/>
      <c r="G27" s="30"/>
      <c r="H27" s="31"/>
      <c r="I27" s="31"/>
      <c r="J27" s="31"/>
      <c r="K27" s="174" t="s">
        <v>12</v>
      </c>
      <c r="L27" s="174"/>
      <c r="M27" s="174"/>
      <c r="N27" s="91" t="s">
        <v>2</v>
      </c>
      <c r="O27" s="175" t="s">
        <v>45</v>
      </c>
      <c r="P27" s="176"/>
      <c r="R27" s="177" t="s">
        <v>20</v>
      </c>
      <c r="S27" s="178"/>
      <c r="T27" s="177" t="s">
        <v>21</v>
      </c>
      <c r="U27" s="178"/>
      <c r="V27" s="177" t="s">
        <v>8</v>
      </c>
      <c r="W27" s="179"/>
      <c r="X27" s="178"/>
      <c r="Y27" s="24" t="s">
        <v>0</v>
      </c>
      <c r="Z27" s="60" t="s">
        <v>22</v>
      </c>
      <c r="AA27" s="24" t="s">
        <v>23</v>
      </c>
      <c r="AB27" s="177" t="s">
        <v>11</v>
      </c>
      <c r="AC27" s="178"/>
      <c r="AD27" s="177" t="s">
        <v>24</v>
      </c>
      <c r="AE27" s="178"/>
      <c r="AF27" s="121"/>
    </row>
    <row r="28" spans="1:32" ht="26.25" customHeight="1">
      <c r="A28" s="128"/>
      <c r="B28" s="83"/>
      <c r="C28" s="76" t="s">
        <v>35</v>
      </c>
      <c r="D28" s="87"/>
      <c r="E28" s="88"/>
      <c r="F28" s="77"/>
      <c r="G28" s="180" t="s">
        <v>52</v>
      </c>
      <c r="H28" s="181"/>
      <c r="I28" s="182"/>
      <c r="J28" s="61" t="s">
        <v>13</v>
      </c>
      <c r="K28" s="58">
        <v>1</v>
      </c>
      <c r="L28" s="28">
        <v>24900</v>
      </c>
      <c r="M28" s="49">
        <f>K28*L28</f>
        <v>24900</v>
      </c>
      <c r="N28" s="57">
        <f>M28*P33</f>
        <v>3985.2450000000008</v>
      </c>
      <c r="O28" s="183" t="s">
        <v>82</v>
      </c>
      <c r="P28" s="184"/>
      <c r="Q28" s="27"/>
      <c r="R28" s="185" t="s">
        <v>81</v>
      </c>
      <c r="S28" s="182"/>
      <c r="T28" s="186"/>
      <c r="U28" s="182"/>
      <c r="V28" s="177" t="s">
        <v>48</v>
      </c>
      <c r="W28" s="179"/>
      <c r="X28" s="178"/>
      <c r="Y28" s="24" t="s">
        <v>39</v>
      </c>
      <c r="Z28" s="15"/>
      <c r="AA28" s="3"/>
      <c r="AB28" s="187">
        <f>M26</f>
        <v>0</v>
      </c>
      <c r="AC28" s="188"/>
      <c r="AD28" s="177" t="s">
        <v>25</v>
      </c>
      <c r="AE28" s="178"/>
      <c r="AF28" s="121"/>
    </row>
    <row r="29" spans="1:32" ht="26.25" customHeight="1">
      <c r="A29" s="128"/>
      <c r="B29" s="83"/>
      <c r="C29" s="76"/>
      <c r="D29" s="76"/>
      <c r="E29" s="88"/>
      <c r="F29" s="77"/>
      <c r="G29" s="180" t="s">
        <v>48</v>
      </c>
      <c r="H29" s="181"/>
      <c r="I29" s="182"/>
      <c r="J29" s="61" t="s">
        <v>13</v>
      </c>
      <c r="K29" s="67">
        <v>0</v>
      </c>
      <c r="L29" s="3">
        <v>0</v>
      </c>
      <c r="M29" s="49">
        <f>K29*L29</f>
        <v>0</v>
      </c>
      <c r="N29" s="57">
        <f>M29*P33</f>
        <v>0</v>
      </c>
      <c r="O29" s="36" t="s">
        <v>40</v>
      </c>
      <c r="P29" s="39">
        <v>4.9050000000000003E-2</v>
      </c>
      <c r="Q29" s="27"/>
      <c r="R29" s="186" t="s">
        <v>57</v>
      </c>
      <c r="S29" s="182"/>
      <c r="T29" s="186"/>
      <c r="U29" s="182"/>
      <c r="V29" s="192"/>
      <c r="W29" s="193"/>
      <c r="X29" s="194"/>
      <c r="Y29" s="24" t="s">
        <v>39</v>
      </c>
      <c r="Z29" s="15">
        <v>0</v>
      </c>
      <c r="AA29" s="3">
        <v>0</v>
      </c>
      <c r="AB29" s="187"/>
      <c r="AC29" s="188"/>
      <c r="AD29" s="177" t="s">
        <v>25</v>
      </c>
      <c r="AE29" s="178"/>
      <c r="AF29" s="121"/>
    </row>
    <row r="30" spans="1:32" ht="26.25" customHeight="1">
      <c r="A30" s="128"/>
      <c r="B30" s="83"/>
      <c r="C30" s="76" t="s">
        <v>36</v>
      </c>
      <c r="D30" s="87" t="s">
        <v>95</v>
      </c>
      <c r="E30" s="88"/>
      <c r="F30" s="77"/>
      <c r="G30" s="189" t="s">
        <v>48</v>
      </c>
      <c r="H30" s="190"/>
      <c r="I30" s="191"/>
      <c r="J30" s="54" t="s">
        <v>13</v>
      </c>
      <c r="K30" s="65">
        <v>0</v>
      </c>
      <c r="L30" s="66">
        <v>0</v>
      </c>
      <c r="M30" s="55">
        <f>K30*L30</f>
        <v>0</v>
      </c>
      <c r="N30" s="56">
        <f>M30*P33</f>
        <v>0</v>
      </c>
      <c r="O30" s="33" t="s">
        <v>41</v>
      </c>
      <c r="P30" s="40">
        <v>9.1499999999999998E-2</v>
      </c>
      <c r="Q30" s="27"/>
      <c r="R30" s="186" t="s">
        <v>93</v>
      </c>
      <c r="S30" s="182"/>
      <c r="T30" s="186"/>
      <c r="U30" s="182"/>
      <c r="V30" s="192"/>
      <c r="W30" s="193"/>
      <c r="X30" s="194"/>
      <c r="Y30" s="24" t="s">
        <v>39</v>
      </c>
      <c r="Z30" s="15"/>
      <c r="AA30" s="3"/>
      <c r="AB30" s="187">
        <f>M39</f>
        <v>0</v>
      </c>
      <c r="AC30" s="188"/>
      <c r="AD30" s="177" t="s">
        <v>25</v>
      </c>
      <c r="AE30" s="178"/>
      <c r="AF30" s="121"/>
    </row>
    <row r="31" spans="1:32" ht="26.25" customHeight="1">
      <c r="A31" s="128"/>
      <c r="B31" s="83"/>
      <c r="C31" s="76"/>
      <c r="D31" s="76"/>
      <c r="E31" s="88"/>
      <c r="F31" s="77"/>
      <c r="G31" s="200" t="s">
        <v>56</v>
      </c>
      <c r="H31" s="201"/>
      <c r="I31" s="202"/>
      <c r="J31" s="92"/>
      <c r="K31" s="93"/>
      <c r="L31" s="94"/>
      <c r="M31" s="93"/>
      <c r="N31" s="95">
        <f>SUM(N28:N30)</f>
        <v>3985.2450000000008</v>
      </c>
      <c r="O31" s="33" t="s">
        <v>42</v>
      </c>
      <c r="P31" s="40">
        <v>1.15E-2</v>
      </c>
      <c r="R31" s="186" t="s">
        <v>26</v>
      </c>
      <c r="S31" s="182"/>
      <c r="T31" s="186"/>
      <c r="U31" s="182"/>
      <c r="V31" s="192"/>
      <c r="W31" s="193"/>
      <c r="X31" s="194"/>
      <c r="Y31" s="24" t="s">
        <v>39</v>
      </c>
      <c r="Z31" s="15"/>
      <c r="AA31" s="3"/>
      <c r="AB31" s="203">
        <f>M41</f>
        <v>0</v>
      </c>
      <c r="AC31" s="204"/>
      <c r="AD31" s="177" t="s">
        <v>25</v>
      </c>
      <c r="AE31" s="178"/>
      <c r="AF31" s="121"/>
    </row>
    <row r="32" spans="1:32" ht="26.25" customHeight="1">
      <c r="A32" s="128"/>
      <c r="B32" s="83"/>
      <c r="C32" s="76"/>
      <c r="D32" s="76"/>
      <c r="E32" s="88"/>
      <c r="F32" s="77"/>
      <c r="G32" s="189" t="s">
        <v>54</v>
      </c>
      <c r="H32" s="190"/>
      <c r="I32" s="191"/>
      <c r="J32" s="69" t="s">
        <v>13</v>
      </c>
      <c r="K32" s="49">
        <v>1</v>
      </c>
      <c r="L32" s="49">
        <v>6225</v>
      </c>
      <c r="M32" s="49">
        <f>K32*L32</f>
        <v>6225</v>
      </c>
      <c r="N32" s="62">
        <f>M32*P33</f>
        <v>996.3112500000002</v>
      </c>
      <c r="O32" s="34" t="s">
        <v>43</v>
      </c>
      <c r="P32" s="41">
        <v>8.0000000000000002E-3</v>
      </c>
      <c r="R32" s="189" t="s">
        <v>92</v>
      </c>
      <c r="S32" s="191"/>
      <c r="T32" s="189"/>
      <c r="U32" s="191"/>
      <c r="V32" s="195"/>
      <c r="W32" s="196"/>
      <c r="X32" s="197"/>
      <c r="Y32" s="24" t="s">
        <v>39</v>
      </c>
      <c r="Z32" s="51"/>
      <c r="AA32" s="52">
        <v>0</v>
      </c>
      <c r="AB32" s="198">
        <v>0</v>
      </c>
      <c r="AC32" s="199"/>
      <c r="AD32" s="186"/>
      <c r="AE32" s="182"/>
      <c r="AF32" s="121"/>
    </row>
    <row r="33" spans="1:32" ht="26.25" customHeight="1">
      <c r="A33" s="128"/>
      <c r="B33" s="83"/>
      <c r="C33" s="76"/>
      <c r="D33" s="76"/>
      <c r="E33" s="88"/>
      <c r="F33" s="77"/>
      <c r="G33" s="214" t="s">
        <v>55</v>
      </c>
      <c r="H33" s="215"/>
      <c r="I33" s="216"/>
      <c r="J33" s="69" t="s">
        <v>13</v>
      </c>
      <c r="K33" s="63">
        <v>1</v>
      </c>
      <c r="L33" s="63">
        <v>8715</v>
      </c>
      <c r="M33" s="63">
        <f>K33*L33</f>
        <v>8715</v>
      </c>
      <c r="N33" s="62">
        <f>M33*P33</f>
        <v>1394.8357500000002</v>
      </c>
      <c r="O33" s="35" t="s">
        <v>44</v>
      </c>
      <c r="P33" s="42">
        <f>SUM(P29:P32)</f>
        <v>0.16005000000000003</v>
      </c>
      <c r="R33" s="16" t="s">
        <v>27</v>
      </c>
      <c r="S33" s="217"/>
      <c r="T33" s="217"/>
      <c r="U33" s="217"/>
      <c r="V33" s="217"/>
      <c r="W33" s="217"/>
      <c r="X33" s="217"/>
      <c r="Y33" s="218"/>
      <c r="Z33" s="212" t="s">
        <v>28</v>
      </c>
      <c r="AA33" s="213"/>
      <c r="AB33" s="187">
        <f>SUM(AB30:AC32)</f>
        <v>0</v>
      </c>
      <c r="AC33" s="188"/>
      <c r="AD33" s="186"/>
      <c r="AE33" s="182"/>
      <c r="AF33" s="121"/>
    </row>
    <row r="34" spans="1:32" ht="26.25" customHeight="1" thickBot="1">
      <c r="A34" s="128"/>
      <c r="B34" s="96"/>
      <c r="C34" s="97"/>
      <c r="D34" s="97"/>
      <c r="E34" s="118"/>
      <c r="F34" s="77"/>
      <c r="G34" s="219"/>
      <c r="H34" s="220"/>
      <c r="I34" s="221"/>
      <c r="J34" s="53" t="s">
        <v>48</v>
      </c>
      <c r="K34" s="63">
        <v>0</v>
      </c>
      <c r="L34" s="63">
        <v>0</v>
      </c>
      <c r="M34" s="63">
        <f>K34*L34</f>
        <v>0</v>
      </c>
      <c r="N34" s="47"/>
      <c r="O34" s="222" t="s">
        <v>88</v>
      </c>
      <c r="P34" s="223"/>
      <c r="R34" s="13"/>
      <c r="S34" s="224"/>
      <c r="T34" s="224"/>
      <c r="U34" s="224"/>
      <c r="V34" s="224"/>
      <c r="W34" s="224"/>
      <c r="X34" s="224"/>
      <c r="Y34" s="225"/>
      <c r="Z34" s="212" t="s">
        <v>29</v>
      </c>
      <c r="AA34" s="213"/>
      <c r="AB34" s="187">
        <f>AB33*0.08</f>
        <v>0</v>
      </c>
      <c r="AC34" s="188"/>
      <c r="AD34" s="186"/>
      <c r="AE34" s="182"/>
      <c r="AF34" s="121"/>
    </row>
    <row r="35" spans="1:32" ht="26.25" customHeight="1">
      <c r="A35" s="128"/>
      <c r="B35" s="99"/>
      <c r="C35" s="100"/>
      <c r="D35" s="100"/>
      <c r="E35" s="101"/>
      <c r="F35" s="77"/>
      <c r="G35" s="205" t="s">
        <v>46</v>
      </c>
      <c r="H35" s="206"/>
      <c r="I35" s="207"/>
      <c r="J35" s="102" t="s">
        <v>1</v>
      </c>
      <c r="K35" s="90"/>
      <c r="L35" s="90"/>
      <c r="M35" s="103">
        <f>SUM(M32:M34)</f>
        <v>14940</v>
      </c>
      <c r="N35" s="104">
        <f>SUM(N32+N33+N34)</f>
        <v>2391.1470000000004</v>
      </c>
      <c r="O35" s="208"/>
      <c r="P35" s="209"/>
      <c r="R35" s="17"/>
      <c r="S35" s="210"/>
      <c r="T35" s="210"/>
      <c r="U35" s="210"/>
      <c r="V35" s="210"/>
      <c r="W35" s="210"/>
      <c r="X35" s="210"/>
      <c r="Y35" s="211"/>
      <c r="Z35" s="212" t="s">
        <v>30</v>
      </c>
      <c r="AA35" s="213"/>
      <c r="AB35" s="187">
        <f>AB33+AB34</f>
        <v>0</v>
      </c>
      <c r="AC35" s="188"/>
      <c r="AD35" s="186"/>
      <c r="AE35" s="182"/>
      <c r="AF35" s="121"/>
    </row>
    <row r="36" spans="1:32" ht="26.25" customHeight="1">
      <c r="A36" s="128"/>
      <c r="B36" s="96"/>
      <c r="C36" s="97"/>
      <c r="D36" s="105"/>
      <c r="E36" s="106"/>
      <c r="F36" s="77"/>
      <c r="G36" s="245" t="s">
        <v>58</v>
      </c>
      <c r="H36" s="246"/>
      <c r="I36" s="247"/>
      <c r="J36" s="89" t="s">
        <v>1</v>
      </c>
      <c r="K36" s="107"/>
      <c r="L36" s="108"/>
      <c r="M36" s="233">
        <f>N31+M35+N35</f>
        <v>21316.392000000003</v>
      </c>
      <c r="N36" s="234"/>
      <c r="O36" s="248"/>
      <c r="P36" s="249"/>
      <c r="AF36" s="121"/>
    </row>
    <row r="37" spans="1:32" ht="26.25" customHeight="1">
      <c r="A37" s="128"/>
      <c r="B37" s="96"/>
      <c r="C37" s="97"/>
      <c r="D37" s="105"/>
      <c r="E37" s="106"/>
      <c r="F37" s="77"/>
      <c r="G37" s="167" t="s">
        <v>47</v>
      </c>
      <c r="H37" s="168"/>
      <c r="I37" s="169"/>
      <c r="J37" s="109"/>
      <c r="K37" s="250">
        <f>M26+M36</f>
        <v>21316.392000000003</v>
      </c>
      <c r="L37" s="251"/>
      <c r="M37" s="251"/>
      <c r="N37" s="252"/>
      <c r="O37" s="241"/>
      <c r="P37" s="242"/>
      <c r="R37" s="237" t="s">
        <v>5</v>
      </c>
      <c r="S37" s="237"/>
      <c r="T37" s="238" t="s">
        <v>48</v>
      </c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F37" s="121"/>
    </row>
    <row r="38" spans="1:32" ht="26.25" customHeight="1">
      <c r="A38" s="128"/>
      <c r="B38" s="96"/>
      <c r="C38" s="97"/>
      <c r="D38" s="97"/>
      <c r="E38" s="98"/>
      <c r="F38" s="77"/>
      <c r="G38" s="253" t="s">
        <v>90</v>
      </c>
      <c r="H38" s="254"/>
      <c r="I38" s="255"/>
      <c r="J38" s="122" t="s">
        <v>91</v>
      </c>
      <c r="K38" s="123">
        <v>1</v>
      </c>
      <c r="L38" s="123">
        <v>0</v>
      </c>
      <c r="M38" s="239">
        <f>K38*L38</f>
        <v>0</v>
      </c>
      <c r="N38" s="240"/>
      <c r="O38" s="241" t="s">
        <v>94</v>
      </c>
      <c r="P38" s="242"/>
      <c r="T38" s="38" t="s">
        <v>48</v>
      </c>
      <c r="U38" s="38"/>
      <c r="V38" s="38"/>
      <c r="W38" s="38"/>
      <c r="X38" s="38"/>
      <c r="Y38" s="38"/>
      <c r="Z38" s="38"/>
      <c r="AA38" s="38"/>
      <c r="AB38" s="38"/>
      <c r="AC38" s="38"/>
      <c r="AD38" s="38"/>
      <c r="AF38" s="121"/>
    </row>
    <row r="39" spans="1:32" ht="26.25" customHeight="1">
      <c r="A39" s="128"/>
      <c r="B39" s="96"/>
      <c r="C39" s="97"/>
      <c r="D39" s="97"/>
      <c r="E39" s="98"/>
      <c r="F39" s="77"/>
      <c r="G39" s="256" t="s">
        <v>89</v>
      </c>
      <c r="H39" s="257"/>
      <c r="I39" s="258"/>
      <c r="J39" s="124" t="s">
        <v>1</v>
      </c>
      <c r="K39" s="125">
        <v>0</v>
      </c>
      <c r="L39" s="126">
        <v>0</v>
      </c>
      <c r="M39" s="243">
        <f>M38</f>
        <v>0</v>
      </c>
      <c r="N39" s="244"/>
      <c r="O39" s="241"/>
      <c r="P39" s="242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F39" s="121"/>
    </row>
    <row r="40" spans="1:32" ht="26.25" customHeight="1">
      <c r="A40" s="128"/>
      <c r="B40" s="96"/>
      <c r="C40" s="97"/>
      <c r="D40" s="97"/>
      <c r="E40" s="98"/>
      <c r="F40" s="77"/>
      <c r="G40" s="167"/>
      <c r="H40" s="168"/>
      <c r="I40" s="169"/>
      <c r="J40" s="89" t="s">
        <v>65</v>
      </c>
      <c r="K40" s="107">
        <v>0</v>
      </c>
      <c r="L40" s="108">
        <v>0</v>
      </c>
      <c r="M40" s="233"/>
      <c r="N40" s="234"/>
      <c r="O40" s="235"/>
      <c r="P40" s="236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F40" s="121"/>
    </row>
    <row r="41" spans="1:32" ht="26.25" customHeight="1">
      <c r="A41" s="128"/>
      <c r="B41" s="96"/>
      <c r="C41" s="97"/>
      <c r="D41" s="97"/>
      <c r="E41" s="98"/>
      <c r="F41" s="77"/>
      <c r="G41" s="180" t="s">
        <v>60</v>
      </c>
      <c r="H41" s="181"/>
      <c r="I41" s="182"/>
      <c r="J41" s="61" t="s">
        <v>66</v>
      </c>
      <c r="K41" s="29" t="s">
        <v>48</v>
      </c>
      <c r="L41" s="32">
        <v>0</v>
      </c>
      <c r="M41" s="203"/>
      <c r="N41" s="204"/>
      <c r="O41" s="208" t="s">
        <v>80</v>
      </c>
      <c r="P41" s="209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F41" s="121"/>
    </row>
    <row r="42" spans="1:32" ht="26.25" customHeight="1" thickBot="1">
      <c r="A42" s="128"/>
      <c r="B42" s="96"/>
      <c r="C42" s="97"/>
      <c r="D42" s="97"/>
      <c r="E42" s="98"/>
      <c r="F42" s="77"/>
      <c r="G42" s="226" t="s">
        <v>14</v>
      </c>
      <c r="H42" s="227"/>
      <c r="I42" s="228"/>
      <c r="J42" s="110"/>
      <c r="K42" s="111"/>
      <c r="L42" s="112"/>
      <c r="M42" s="229">
        <f>K37+M40+(M41)+M38</f>
        <v>21316.392000000003</v>
      </c>
      <c r="N42" s="230"/>
      <c r="O42" s="231"/>
      <c r="P42" s="232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F42" s="121"/>
    </row>
    <row r="43" spans="1:32" ht="26.25" customHeight="1">
      <c r="A43" s="128"/>
      <c r="B43" s="113"/>
      <c r="C43" s="114"/>
      <c r="D43" s="114"/>
      <c r="E43" s="115"/>
      <c r="F43" s="77"/>
      <c r="AF43" s="121"/>
    </row>
    <row r="44" spans="1:32" ht="6.75" customHeight="1" thickBot="1">
      <c r="A44" s="129"/>
      <c r="B44" s="116"/>
      <c r="C44" s="116"/>
      <c r="D44" s="116"/>
      <c r="E44" s="117"/>
      <c r="F44" s="77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9"/>
    </row>
    <row r="45" spans="1:32" ht="20.25" customHeight="1"/>
    <row r="46" spans="1:32" ht="20.25" customHeight="1"/>
    <row r="47" spans="1:32" ht="20.25" customHeight="1"/>
    <row r="48" spans="1:32" ht="20.25" customHeight="1"/>
    <row r="49" spans="32:32" ht="20.25" customHeight="1">
      <c r="AF49" s="2">
        <v>1</v>
      </c>
    </row>
    <row r="50" spans="32:32" ht="20.25" customHeight="1"/>
  </sheetData>
  <mergeCells count="118">
    <mergeCell ref="R37:S37"/>
    <mergeCell ref="T37:AD37"/>
    <mergeCell ref="M38:N38"/>
    <mergeCell ref="O38:P38"/>
    <mergeCell ref="M39:N39"/>
    <mergeCell ref="O39:P39"/>
    <mergeCell ref="G36:I36"/>
    <mergeCell ref="M36:N36"/>
    <mergeCell ref="O36:P36"/>
    <mergeCell ref="G37:I37"/>
    <mergeCell ref="K37:N37"/>
    <mergeCell ref="O37:P37"/>
    <mergeCell ref="G38:I38"/>
    <mergeCell ref="G39:I39"/>
    <mergeCell ref="G42:I42"/>
    <mergeCell ref="M42:N42"/>
    <mergeCell ref="O42:P42"/>
    <mergeCell ref="G40:I40"/>
    <mergeCell ref="M40:N40"/>
    <mergeCell ref="O40:P40"/>
    <mergeCell ref="G41:I41"/>
    <mergeCell ref="M41:N41"/>
    <mergeCell ref="O41:P41"/>
    <mergeCell ref="G35:I35"/>
    <mergeCell ref="O35:P35"/>
    <mergeCell ref="S35:Y35"/>
    <mergeCell ref="Z35:AA35"/>
    <mergeCell ref="AB35:AC35"/>
    <mergeCell ref="AD35:AE35"/>
    <mergeCell ref="G33:I33"/>
    <mergeCell ref="S33:Y33"/>
    <mergeCell ref="Z33:AA33"/>
    <mergeCell ref="AB33:AC33"/>
    <mergeCell ref="AD33:AE33"/>
    <mergeCell ref="G34:I34"/>
    <mergeCell ref="O34:P34"/>
    <mergeCell ref="S34:Y34"/>
    <mergeCell ref="Z34:AA34"/>
    <mergeCell ref="AB34:AC34"/>
    <mergeCell ref="AD34:AE34"/>
    <mergeCell ref="G32:I32"/>
    <mergeCell ref="R32:S32"/>
    <mergeCell ref="T32:U32"/>
    <mergeCell ref="V32:X32"/>
    <mergeCell ref="AB32:AC32"/>
    <mergeCell ref="AD32:AE32"/>
    <mergeCell ref="G31:I31"/>
    <mergeCell ref="R31:S31"/>
    <mergeCell ref="T31:U31"/>
    <mergeCell ref="V31:X31"/>
    <mergeCell ref="AB31:AC31"/>
    <mergeCell ref="AD31:AE31"/>
    <mergeCell ref="AD27:AE27"/>
    <mergeCell ref="G28:I28"/>
    <mergeCell ref="O28:P28"/>
    <mergeCell ref="R28:S28"/>
    <mergeCell ref="T28:U28"/>
    <mergeCell ref="V28:X28"/>
    <mergeCell ref="AB28:AC28"/>
    <mergeCell ref="AD28:AE28"/>
    <mergeCell ref="G30:I30"/>
    <mergeCell ref="R30:S30"/>
    <mergeCell ref="T30:U30"/>
    <mergeCell ref="V30:X30"/>
    <mergeCell ref="AB30:AC30"/>
    <mergeCell ref="AD30:AE30"/>
    <mergeCell ref="G29:I29"/>
    <mergeCell ref="R29:S29"/>
    <mergeCell ref="T29:U29"/>
    <mergeCell ref="V29:X29"/>
    <mergeCell ref="AB29:AC29"/>
    <mergeCell ref="AD29:AE29"/>
    <mergeCell ref="M21:N21"/>
    <mergeCell ref="AA18:AB19"/>
    <mergeCell ref="G26:I26"/>
    <mergeCell ref="M26:N26"/>
    <mergeCell ref="O26:P26"/>
    <mergeCell ref="K27:M27"/>
    <mergeCell ref="O27:P27"/>
    <mergeCell ref="R27:S27"/>
    <mergeCell ref="T27:U27"/>
    <mergeCell ref="V27:X27"/>
    <mergeCell ref="AB27:AC27"/>
    <mergeCell ref="S23:V23"/>
    <mergeCell ref="Y23:AA23"/>
    <mergeCell ref="AC23:AC25"/>
    <mergeCell ref="AD23:AD25"/>
    <mergeCell ref="AE23:AE25"/>
    <mergeCell ref="M24:N24"/>
    <mergeCell ref="O24:P24"/>
    <mergeCell ref="M25:N25"/>
    <mergeCell ref="O25:P25"/>
    <mergeCell ref="S25:U25"/>
    <mergeCell ref="Z25:AA25"/>
    <mergeCell ref="A13:A44"/>
    <mergeCell ref="C14:E14"/>
    <mergeCell ref="G14:P14"/>
    <mergeCell ref="R14:AE14"/>
    <mergeCell ref="M15:N15"/>
    <mergeCell ref="O15:P15"/>
    <mergeCell ref="AC15:AE15"/>
    <mergeCell ref="G16:H16"/>
    <mergeCell ref="M16:N16"/>
    <mergeCell ref="O16:P16"/>
    <mergeCell ref="M20:N20"/>
    <mergeCell ref="O20:P20"/>
    <mergeCell ref="O21:P21"/>
    <mergeCell ref="M22:N22"/>
    <mergeCell ref="O22:P22"/>
    <mergeCell ref="M23:N23"/>
    <mergeCell ref="O23:P23"/>
    <mergeCell ref="R16:T16"/>
    <mergeCell ref="M17:N17"/>
    <mergeCell ref="O17:P17"/>
    <mergeCell ref="M18:N18"/>
    <mergeCell ref="O18:P18"/>
    <mergeCell ref="M19:N19"/>
    <mergeCell ref="O19:P19"/>
  </mergeCells>
  <phoneticPr fontId="2"/>
  <dataValidations count="2">
    <dataValidation type="list" allowBlank="1" showInputMessage="1" sqref="I17:I18 G17:H17" xr:uid="{00000000-0002-0000-0000-000000000000}">
      <formula1>#REF!</formula1>
    </dataValidation>
    <dataValidation type="list" showInputMessage="1" showErrorMessage="1" sqref="Y28:Y32" xr:uid="{00000000-0002-0000-0000-000001000000}">
      <formula1>#REF!</formula1>
    </dataValidation>
  </dataValidations>
  <pageMargins left="0.78740157480314965" right="0.78740157480314965" top="0.31496062992125984" bottom="0.35433070866141736" header="0.51181102362204722" footer="0.23622047244094491"/>
  <pageSetup paperSize="9" scale="68" orientation="landscape" r:id="rId1"/>
  <headerFooter alignWithMargins="0"/>
  <colBreaks count="1" manualBreakCount="1">
    <brk id="16" min="13" max="43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標準見積書（入力例）</vt:lpstr>
      <vt:lpstr>'標準見積書（入力例）'!Print_Area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Nakano</dc:creator>
  <cp:lastModifiedBy>macolab2</cp:lastModifiedBy>
  <cp:lastPrinted>2016-05-31T00:32:07Z</cp:lastPrinted>
  <dcterms:created xsi:type="dcterms:W3CDTF">2014-04-19T00:22:49Z</dcterms:created>
  <dcterms:modified xsi:type="dcterms:W3CDTF">2024-07-23T00:09:41Z</dcterms:modified>
</cp:coreProperties>
</file>